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957" documentId="13_ncr:1_{F6CB121F-512D-4AA6-A0C1-0FB36C537598}" xr6:coauthVersionLast="47" xr6:coauthVersionMax="47" xr10:uidLastSave="{C78D77C8-E76B-4E83-8E10-A8E228853F4D}"/>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G7" i="2"/>
  <c r="I7" i="2"/>
  <c r="J7" i="2"/>
  <c r="L7" i="2"/>
  <c r="G5" i="6"/>
  <c r="G6" i="6"/>
  <c r="G2" i="6"/>
  <c r="G3" i="6"/>
  <c r="G4" i="6"/>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I6" i="6"/>
  <c r="J6" i="6"/>
  <c r="L6" i="6"/>
  <c r="B7" i="6"/>
  <c r="G7" i="6"/>
  <c r="I7" i="6"/>
  <c r="J7" i="6"/>
  <c r="L7" i="6"/>
  <c r="B8" i="6"/>
  <c r="G8" i="6"/>
  <c r="I8" i="6"/>
  <c r="J8" i="6"/>
  <c r="L8" i="6"/>
  <c r="L3" i="6"/>
  <c r="L4" i="6"/>
  <c r="L2" i="6"/>
  <c r="J4" i="6"/>
  <c r="J3" i="6"/>
  <c r="J2" i="6"/>
  <c r="I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alcChain>
</file>

<file path=xl/sharedStrings.xml><?xml version="1.0" encoding="utf-8"?>
<sst xmlns="http://schemas.openxmlformats.org/spreadsheetml/2006/main" count="178599" uniqueCount="39084">
  <si>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</si>
  <si>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</si>
  <si>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</si>
  <si>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</si>
  <si>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</si>
  <si>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</si>
  <si>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</si>
  <si>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</si>
  <si>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</si>
  <si>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</si>
  <si>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</si>
  <si>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</si>
  <si>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</si>
  <si>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</si>
  <si>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</si>
  <si>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</si>
  <si>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</si>
  <si>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</si>
  <si>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</si>
  <si>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</si>
  <si>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</si>
  <si>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</si>
  <si>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</si>
  <si>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</si>
  <si>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</si>
  <si>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</si>
  <si>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</si>
  <si>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</si>
  <si>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</si>
  <si>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</si>
  <si>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</si>
  <si>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</si>
  <si>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</si>
  <si>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</si>
  <si>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</si>
  <si>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</si>
  <si>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</si>
  <si>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</si>
  <si>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</si>
  <si>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</si>
  <si>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</si>
  <si>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</si>
  <si>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</si>
  <si>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</si>
  <si>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</si>
  <si>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</si>
  <si>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</si>
  <si>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</si>
  <si>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</si>
  <si>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</si>
  <si>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</si>
  <si>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</si>
  <si>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</si>
  <si>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</si>
  <si>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</si>
  <si>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</si>
  <si>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</si>
  <si>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</si>
  <si>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</si>
  <si>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</si>
  <si>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</si>
  <si>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</si>
  <si>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</si>
  <si>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</si>
  <si>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</si>
  <si>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</si>
  <si>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</si>
  <si>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</si>
  <si>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</si>
  <si>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</si>
  <si>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</si>
  <si>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</si>
  <si>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</si>
  <si>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</si>
  <si>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</si>
  <si>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</si>
  <si>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</si>
  <si>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</si>
  <si>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</si>
  <si>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</si>
  <si>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</si>
  <si>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</si>
  <si>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</si>
  <si>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</si>
  <si>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</si>
  <si>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</si>
  <si>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</si>
  <si>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</si>
  <si>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</si>
  <si>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</si>
  <si>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</si>
  <si>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</si>
  <si>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</si>
  <si>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</si>
  <si>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</si>
  <si>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</si>
  <si>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</si>
  <si>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</si>
  <si>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</si>
  <si>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</si>
  <si>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</si>
  <si>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</si>
  <si>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</si>
  <si>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</si>
  <si>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</si>
  <si>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</si>
  <si>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</si>
  <si>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</si>
  <si>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</si>
  <si>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</si>
  <si>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</si>
  <si>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</si>
  <si>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</si>
  <si>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</si>
  <si>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</si>
  <si>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</si>
  <si>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</si>
  <si>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</si>
  <si>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</si>
  <si>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</si>
  <si>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</si>
  <si>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</si>
  <si>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</si>
  <si>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</si>
  <si>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</si>
  <si>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</si>
  <si>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</si>
  <si>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</si>
  <si>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</si>
  <si>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</si>
  <si>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</si>
  <si>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</si>
  <si>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</si>
  <si>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</si>
  <si>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</si>
  <si>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</si>
  <si>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</si>
  <si>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</si>
  <si>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</si>
  <si>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</si>
  <si>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</si>
  <si>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</si>
  <si>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</si>
  <si>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</si>
  <si>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</si>
  <si>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</si>
  <si>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</si>
  <si>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</si>
  <si>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</si>
  <si>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</si>
  <si>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</si>
  <si>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</si>
  <si>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</si>
  <si>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</si>
  <si>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</si>
  <si>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</si>
  <si>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</si>
  <si>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</si>
  <si>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</si>
  <si>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</si>
  <si>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</si>
  <si>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</si>
  <si>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</si>
  <si>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</si>
  <si>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</si>
  <si>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</si>
  <si>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</si>
  <si>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</si>
  <si>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</si>
  <si>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</si>
  <si>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</si>
  <si>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</si>
  <si>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</si>
  <si>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</si>
  <si>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</si>
  <si>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</si>
  <si>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</si>
  <si>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</si>
  <si>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</si>
  <si>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</si>
  <si>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</si>
  <si>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</si>
  <si>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</si>
  <si>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</si>
  <si>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</si>
  <si>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</si>
  <si>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</si>
  <si>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</si>
  <si>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</si>
  <si>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</si>
  <si>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</si>
  <si>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</si>
  <si>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</si>
  <si>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</si>
  <si>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</si>
  <si>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</si>
  <si>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</si>
  <si>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</si>
  <si>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</si>
  <si>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</si>
  <si>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</si>
  <si>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</si>
  <si>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</si>
  <si>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</si>
  <si>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</si>
  <si>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</si>
  <si>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</si>
  <si>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</si>
  <si>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</si>
  <si>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</si>
  <si>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</si>
  <si>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</si>
  <si>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</si>
  <si>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</si>
  <si>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</si>
  <si>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</si>
  <si>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</si>
  <si>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</si>
  <si>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</si>
  <si>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</si>
  <si>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</si>
  <si>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</si>
  <si>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</si>
  <si>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</si>
  <si>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</si>
  <si>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</si>
  <si>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</si>
  <si>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</si>
  <si>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</si>
  <si>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</si>
  <si>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</si>
  <si>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</si>
  <si>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</si>
  <si>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</si>
  <si>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</si>
  <si>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</si>
  <si>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</si>
  <si>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</si>
  <si>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</si>
  <si>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</si>
  <si>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</si>
  <si>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</si>
  <si>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</si>
  <si>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</si>
  <si>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</si>
  <si>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</si>
  <si>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</si>
  <si>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</si>
  <si>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</si>
  <si>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</si>
  <si>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</si>
  <si>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</si>
  <si>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</si>
  <si>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</si>
  <si>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</si>
  <si>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</si>
  <si>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</si>
  <si>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</si>
  <si>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</si>
  <si>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</si>
  <si>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</si>
  <si>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</si>
  <si>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</si>
  <si>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</si>
  <si>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</si>
  <si>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</si>
  <si>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</si>
  <si>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</si>
  <si>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</si>
  <si>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</si>
  <si>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</si>
  <si>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</si>
  <si>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</si>
  <si>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</si>
  <si>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</si>
  <si>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</si>
  <si>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</si>
  <si>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</si>
  <si>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</si>
  <si>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</si>
  <si>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</si>
  <si>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</si>
  <si>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</si>
  <si>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</si>
  <si>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</si>
  <si>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</si>
  <si>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</si>
  <si>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</si>
  <si>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</si>
  <si>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</si>
  <si>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</si>
  <si>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</si>
  <si>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</si>
  <si>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</si>
  <si>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</si>
  <si>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</si>
  <si>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</si>
  <si>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</si>
  <si>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</si>
  <si>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</si>
  <si>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</si>
  <si>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</si>
  <si>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</si>
  <si>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</si>
  <si>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</si>
  <si>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</si>
  <si>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</si>
  <si>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</si>
  <si>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</si>
  <si>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</si>
  <si>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</si>
  <si>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</si>
  <si>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</si>
  <si>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</si>
  <si>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</si>
  <si>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</si>
  <si>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</si>
  <si>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</si>
  <si>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</si>
  <si>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</si>
  <si>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</si>
  <si>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</si>
  <si>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</si>
  <si>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</si>
  <si>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</si>
  <si>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</si>
  <si>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</si>
  <si>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</si>
  <si>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</si>
  <si>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</si>
  <si>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</si>
  <si>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</si>
  <si>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</si>
  <si>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</si>
  <si>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</si>
  <si>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</si>
  <si>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</si>
  <si>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</si>
  <si>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</si>
  <si>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</si>
  <si>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</si>
  <si>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</si>
  <si>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</si>
  <si>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</si>
  <si>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</si>
  <si>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</si>
  <si>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</si>
  <si>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</si>
  <si>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</si>
  <si>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</si>
  <si>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</si>
  <si>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</si>
  <si>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</si>
  <si>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</si>
  <si>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</si>
  <si>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</si>
  <si>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</si>
  <si>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</si>
  <si>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</si>
  <si>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</si>
  <si>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</si>
  <si>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</si>
  <si>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</si>
  <si>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</si>
  <si>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</si>
  <si>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</si>
  <si>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</si>
  <si>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</si>
  <si>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</si>
  <si>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</si>
  <si>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</si>
  <si>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</si>
  <si>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</si>
  <si>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</si>
  <si>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</si>
  <si>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</si>
  <si>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</si>
  <si>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</si>
  <si>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</si>
  <si>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</si>
  <si>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</si>
  <si>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</si>
  <si>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</si>
  <si>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</si>
  <si>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</si>
  <si>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</si>
  <si>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</si>
  <si>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</si>
  <si>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</si>
  <si>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</si>
  <si>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</si>
  <si>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</si>
  <si>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</si>
  <si>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</si>
  <si>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</si>
  <si>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</si>
  <si>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</si>
  <si>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</si>
  <si>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</si>
  <si>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</si>
  <si>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</si>
  <si>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</si>
  <si>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</si>
  <si>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</si>
  <si>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</si>
  <si>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</si>
  <si>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</si>
  <si>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</si>
  <si>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</si>
  <si>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</si>
  <si>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</si>
  <si>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</si>
  <si>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</si>
  <si>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</si>
  <si>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</si>
  <si>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</si>
  <si>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</si>
  <si>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</si>
  <si>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</si>
  <si>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</si>
  <si>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</si>
  <si>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</si>
  <si>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</si>
  <si>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</si>
  <si>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</si>
  <si>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</si>
  <si>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</si>
  <si>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</si>
  <si>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</si>
  <si>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</si>
  <si>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</si>
  <si>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</si>
  <si>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</si>
  <si>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</si>
  <si>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</si>
  <si>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</si>
  <si>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</si>
  <si>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</si>
  <si>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</si>
  <si>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</si>
  <si>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</si>
  <si>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</si>
  <si>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</si>
  <si>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</si>
  <si>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</si>
  <si>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</si>
  <si>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</si>
  <si>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</si>
  <si>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</si>
  <si>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</si>
  <si>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</si>
  <si>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</si>
  <si>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</si>
  <si>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</si>
  <si>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</si>
  <si>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</si>
  <si>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</si>
  <si>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</si>
  <si>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</si>
  <si>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</si>
  <si>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</si>
  <si>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</si>
  <si>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</si>
  <si>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</si>
  <si>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</si>
  <si>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</si>
  <si>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</si>
  <si>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</si>
  <si>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</si>
  <si>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</si>
  <si>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</si>
  <si>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</si>
  <si>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</si>
  <si>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</si>
  <si>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</si>
  <si>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</si>
  <si>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</si>
  <si>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</si>
  <si>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</si>
  <si>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</si>
  <si>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</si>
  <si>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</si>
  <si>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</si>
  <si>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</si>
  <si>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</si>
  <si>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</si>
  <si>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</si>
  <si>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</si>
  <si>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</si>
  <si>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</si>
  <si>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</si>
  <si>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</si>
  <si>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</si>
  <si>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</si>
  <si>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</si>
  <si>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</si>
  <si>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</si>
  <si>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</si>
  <si>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</si>
  <si>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</si>
  <si>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</si>
  <si>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</si>
  <si>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</si>
  <si>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</si>
  <si>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</si>
  <si>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</si>
  <si>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</si>
  <si>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</si>
  <si>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</si>
  <si>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</si>
  <si>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</si>
  <si>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</si>
  <si>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</si>
  <si>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</si>
  <si>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</si>
  <si>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</si>
  <si>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</si>
  <si>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</si>
  <si>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</si>
  <si>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</si>
  <si>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</si>
  <si>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</si>
  <si>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</si>
  <si>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</si>
  <si>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</si>
  <si>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</si>
  <si>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</si>
  <si>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</si>
  <si>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</si>
  <si>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</si>
  <si>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</si>
  <si>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</si>
  <si>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</si>
  <si>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</si>
  <si>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</si>
  <si>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</si>
  <si>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</si>
  <si>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</si>
  <si>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</si>
  <si>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</si>
  <si>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</si>
  <si>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</si>
  <si>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</si>
  <si>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</si>
  <si>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</si>
  <si>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</si>
  <si>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</si>
  <si>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</si>
  <si>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</si>
  <si>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</si>
  <si>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</si>
  <si>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</si>
  <si>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</si>
  <si>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</si>
  <si>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</si>
  <si>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</si>
  <si>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</si>
  <si>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</si>
  <si>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</si>
  <si>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</si>
  <si>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</si>
  <si>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</si>
  <si>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</si>
  <si>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</si>
  <si>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</si>
  <si>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</si>
  <si>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</si>
  <si>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</si>
  <si>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</si>
  <si>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</si>
  <si>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</si>
  <si>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</si>
  <si>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</si>
  <si>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</si>
  <si>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</si>
  <si>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</si>
  <si>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</si>
  <si>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</si>
  <si>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</si>
  <si>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</si>
  <si>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</si>
  <si>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</si>
  <si>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</si>
  <si>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</si>
  <si>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</si>
  <si>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</si>
  <si>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</si>
  <si>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</si>
  <si>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</si>
  <si>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</si>
  <si>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</si>
  <si>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</si>
  <si>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</si>
  <si>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</si>
  <si>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</si>
  <si>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</si>
  <si>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</si>
  <si>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</si>
  <si>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</si>
  <si>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</si>
  <si>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</si>
  <si>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</si>
  <si>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</si>
  <si>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</si>
  <si>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</si>
  <si>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</si>
  <si>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</si>
  <si>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</si>
  <si>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</si>
  <si>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</si>
  <si>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</si>
  <si>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</si>
  <si>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</si>
  <si>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</si>
  <si>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</si>
  <si>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</si>
  <si>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</si>
  <si>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</si>
  <si>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</si>
  <si>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</si>
  <si>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</si>
  <si>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</si>
  <si>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</si>
  <si>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</si>
  <si>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</si>
  <si>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</si>
  <si>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</si>
  <si>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</si>
  <si>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</si>
  <si>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</si>
  <si>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</si>
  <si>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</si>
  <si>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</si>
  <si>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</si>
  <si>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</si>
  <si>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</si>
  <si>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</si>
  <si>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</si>
  <si>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</si>
  <si>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</si>
  <si>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</si>
  <si>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</si>
  <si>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</si>
  <si>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</si>
  <si>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</si>
  <si>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</si>
  <si>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</si>
  <si>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</si>
  <si>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</si>
  <si>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</si>
  <si>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</si>
  <si>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</si>
  <si>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</si>
  <si>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</si>
  <si>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</si>
  <si>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</si>
  <si>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</si>
  <si>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</si>
  <si>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</si>
  <si>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</si>
  <si>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</si>
  <si>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</si>
  <si>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</si>
  <si>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</si>
  <si>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</si>
  <si>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</si>
  <si>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</si>
  <si>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</si>
  <si>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</si>
  <si>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</si>
  <si>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</si>
  <si>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</si>
  <si>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</si>
  <si>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</si>
  <si>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</si>
  <si>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</si>
  <si>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</si>
  <si>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</si>
  <si>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</si>
  <si>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</si>
  <si>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</si>
  <si>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</si>
  <si>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</si>
  <si>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</si>
  <si>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</si>
  <si>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</si>
  <si>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</si>
  <si>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</si>
  <si>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</si>
  <si>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</si>
  <si>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</si>
  <si>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</si>
  <si>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</si>
  <si>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</si>
  <si>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</si>
  <si>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</si>
  <si>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</si>
  <si>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</si>
  <si>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</si>
  <si>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</si>
  <si>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</si>
  <si>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</si>
  <si>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</si>
  <si>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</si>
  <si>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</si>
  <si>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</si>
  <si>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</si>
  <si>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</si>
  <si>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</si>
  <si>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</si>
  <si>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</si>
  <si>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</si>
  <si>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</si>
  <si>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</si>
  <si>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</si>
  <si>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</si>
  <si>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</si>
  <si>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</si>
  <si>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</si>
  <si>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</si>
  <si>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</si>
  <si>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</si>
  <si>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</si>
  <si>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</si>
  <si>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</si>
  <si>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</si>
  <si>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</si>
  <si>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</si>
  <si>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</si>
  <si>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</si>
  <si>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</si>
  <si>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</si>
  <si>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</si>
  <si>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</si>
  <si>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</si>
  <si>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</si>
  <si>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</si>
  <si>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</si>
  <si>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</si>
  <si>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</si>
  <si>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</si>
  <si>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</si>
  <si>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</si>
  <si>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</si>
  <si>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</si>
  <si>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</si>
  <si>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</si>
  <si>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</si>
  <si>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</si>
  <si>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</si>
  <si>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</si>
  <si>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</si>
  <si>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</si>
  <si>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</si>
  <si>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</si>
  <si>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</si>
  <si>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</si>
  <si>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</si>
  <si>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</si>
  <si>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</si>
  <si>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</si>
  <si>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</si>
  <si>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</si>
  <si>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</si>
  <si>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</si>
  <si>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</si>
  <si>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</si>
  <si>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</si>
  <si>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</si>
  <si>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</si>
  <si>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</si>
  <si>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</si>
  <si>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</si>
  <si>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</si>
  <si>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</si>
  <si>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</si>
  <si>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</si>
  <si>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</si>
  <si>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</si>
  <si>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</si>
  <si>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</si>
  <si>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</si>
  <si>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</si>
  <si>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</si>
  <si>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</si>
  <si>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</si>
  <si>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</si>
  <si>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</si>
  <si>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</si>
  <si>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</si>
  <si>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</si>
  <si>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</si>
  <si>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</si>
  <si>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</si>
  <si>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</si>
  <si>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</si>
  <si>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</si>
  <si>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</si>
  <si>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</si>
  <si>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</si>
  <si>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</si>
  <si>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</si>
  <si>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</si>
  <si>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</si>
  <si>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</si>
  <si>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</si>
  <si>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</si>
  <si>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</si>
  <si>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</si>
  <si>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</si>
  <si>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</si>
  <si>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</si>
  <si>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</si>
  <si>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</si>
  <si>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</si>
  <si>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</si>
  <si>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</si>
  <si>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</si>
  <si>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</si>
  <si>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</si>
  <si>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</si>
  <si>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</si>
  <si>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</si>
  <si>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</si>
  <si>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</si>
  <si>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</si>
  <si>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</si>
  <si>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</si>
  <si>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</si>
  <si>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</si>
  <si>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</si>
  <si>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</si>
  <si>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</si>
  <si>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</si>
  <si>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</si>
  <si>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</si>
  <si>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</si>
  <si>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</si>
  <si>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</si>
  <si>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</si>
  <si>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</si>
  <si>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</si>
  <si>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</si>
  <si>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</si>
  <si>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</si>
  <si>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</si>
  <si>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</si>
  <si>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</si>
  <si>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</si>
  <si>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</si>
  <si>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</si>
  <si>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</si>
  <si>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</si>
  <si>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</si>
  <si>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</si>
  <si>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</si>
  <si>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</si>
  <si>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</si>
  <si>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</si>
  <si>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</si>
  <si>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</si>
  <si>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</si>
  <si>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</si>
  <si>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</si>
  <si>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</si>
  <si>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</si>
  <si>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</si>
  <si>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</si>
  <si>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</si>
  <si>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</si>
  <si>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</si>
  <si>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</si>
  <si>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</si>
  <si>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</si>
  <si>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</si>
  <si>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</si>
  <si>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</si>
  <si>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</si>
  <si>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</si>
  <si>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</si>
  <si>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</si>
  <si>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</si>
  <si>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</si>
  <si>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</si>
  <si>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</si>
  <si>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</si>
  <si>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</si>
  <si>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</si>
  <si>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</si>
  <si>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</si>
  <si>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</si>
  <si>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</si>
  <si>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</si>
  <si>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</si>
  <si>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</si>
  <si>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</si>
  <si>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</si>
  <si>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</si>
  <si>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</si>
  <si>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</si>
  <si>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</si>
  <si>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</si>
  <si>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</si>
  <si>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</si>
  <si>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</si>
  <si>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</si>
  <si>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</si>
  <si>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</si>
  <si>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</si>
  <si>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</si>
  <si>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</si>
  <si>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</si>
  <si>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</si>
  <si>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</si>
  <si>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</si>
  <si>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</si>
  <si>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</si>
  <si>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</si>
  <si>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</si>
  <si>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</si>
  <si>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</si>
  <si>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</si>
  <si>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</si>
  <si>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</si>
  <si>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</si>
  <si>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</si>
  <si>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</si>
  <si>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</si>
  <si>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</si>
  <si>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</si>
  <si>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</si>
  <si>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</si>
  <si>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</si>
  <si>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</si>
  <si>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</si>
  <si>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</si>
  <si>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</si>
  <si>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</si>
  <si>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</si>
  <si>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</si>
  <si>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</si>
  <si>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</si>
  <si>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</si>
  <si>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</si>
  <si>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</si>
  <si>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</si>
  <si>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</si>
  <si>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</si>
  <si>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</si>
  <si>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</si>
  <si>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</si>
  <si>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</si>
  <si>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</si>
  <si>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</si>
  <si>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</si>
  <si>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</si>
  <si>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</si>
  <si>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</si>
  <si>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</si>
  <si>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</si>
  <si>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</si>
  <si>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</si>
  <si>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</si>
  <si>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</si>
  <si>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</si>
  <si>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</si>
  <si>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</si>
  <si>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</si>
  <si>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</si>
  <si>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</si>
  <si>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</si>
  <si>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</si>
  <si>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</si>
  <si>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</si>
  <si>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</si>
  <si>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</si>
  <si>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</si>
  <si>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</si>
  <si>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</si>
  <si>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</si>
  <si>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</si>
  <si>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</si>
  <si>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</si>
  <si>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</si>
  <si>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</si>
  <si>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</si>
  <si>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</si>
  <si>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</si>
  <si>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</si>
  <si>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</si>
  <si>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</si>
  <si>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</si>
  <si>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</si>
  <si>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</si>
  <si>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</si>
  <si>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</si>
  <si>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</si>
  <si>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</si>
  <si>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</si>
  <si>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</si>
  <si>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</si>
  <si>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</si>
  <si>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</si>
  <si>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</si>
  <si>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</si>
  <si>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</si>
  <si>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</si>
  <si>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</si>
  <si>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</si>
  <si>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</si>
  <si>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</si>
  <si>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</si>
  <si>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</si>
  <si>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</si>
  <si>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</si>
  <si>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</si>
  <si>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</si>
  <si>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</si>
  <si>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</si>
  <si>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</si>
  <si>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</si>
  <si>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</si>
  <si>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</si>
  <si>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</si>
  <si>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</si>
  <si>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</si>
  <si>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</si>
  <si>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</si>
  <si>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</si>
  <si>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</si>
  <si>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</si>
  <si>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</si>
  <si>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</si>
  <si>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</si>
  <si>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</si>
  <si>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</si>
  <si>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</si>
  <si>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</si>
  <si>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</si>
  <si>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</si>
  <si>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</si>
  <si>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</si>
  <si>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</si>
  <si>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</si>
  <si>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</si>
  <si>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</si>
  <si>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</si>
  <si>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</si>
  <si>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</si>
  <si>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</si>
  <si>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</si>
  <si>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</si>
  <si>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</si>
  <si>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</si>
  <si>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</si>
  <si>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</si>
  <si>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</si>
  <si>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</si>
  <si>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</si>
  <si>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</si>
  <si>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</si>
  <si>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</si>
  <si>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</si>
  <si>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</si>
  <si>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</si>
  <si>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</si>
  <si>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</si>
  <si>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</si>
  <si>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</si>
  <si>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</si>
  <si>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</si>
  <si>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</si>
  <si>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</si>
  <si>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</si>
  <si>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</si>
  <si>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</si>
  <si>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</si>
  <si>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</si>
  <si>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</si>
  <si>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</si>
  <si>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</si>
  <si>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</si>
  <si>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</si>
  <si>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</si>
  <si>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</si>
  <si>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</si>
  <si>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</si>
  <si>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</si>
  <si>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</si>
  <si>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</si>
  <si>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</si>
  <si>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</si>
  <si>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</si>
  <si>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</si>
  <si>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</si>
  <si>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</si>
  <si>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</si>
  <si>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</si>
  <si>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</si>
  <si>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</si>
  <si>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</si>
  <si>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</si>
  <si>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</si>
  <si>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</si>
  <si>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</si>
  <si>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</si>
  <si>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</si>
  <si>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</si>
  <si>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</si>
  <si>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</si>
  <si>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</si>
  <si>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</si>
  <si>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</si>
  <si>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</si>
  <si>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</si>
  <si>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</si>
  <si>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</si>
  <si>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</si>
  <si>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</si>
  <si>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</si>
  <si>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</si>
  <si>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</si>
  <si>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</si>
  <si>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</si>
  <si>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</si>
  <si>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</si>
  <si>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</si>
  <si>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</si>
  <si>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</si>
  <si>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</si>
  <si>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</si>
  <si>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</si>
  <si>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</si>
  <si>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</si>
  <si>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</si>
  <si>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</si>
  <si>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</si>
  <si>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</si>
  <si>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</si>
  <si>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</si>
  <si>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</si>
  <si>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</si>
  <si>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</si>
  <si>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</si>
  <si>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</si>
  <si>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</si>
  <si>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</si>
  <si>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</si>
  <si>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</si>
  <si>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</si>
  <si>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</si>
  <si>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</si>
  <si>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</si>
  <si>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</si>
  <si>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</si>
  <si>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</si>
  <si>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</si>
  <si>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</si>
  <si>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</si>
  <si>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</si>
  <si>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</si>
  <si>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</si>
  <si>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</si>
  <si>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</si>
  <si>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</si>
  <si>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</si>
  <si>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</si>
  <si>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</si>
  <si>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</si>
  <si>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</si>
  <si>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</si>
  <si>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</si>
  <si>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</si>
  <si>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</si>
  <si>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</si>
  <si>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</si>
  <si>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</si>
  <si>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</si>
  <si>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</si>
  <si>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</si>
  <si>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</si>
  <si>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</si>
  <si>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</si>
  <si>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</si>
  <si>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</si>
  <si>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</si>
  <si>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</si>
  <si>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</si>
  <si>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</si>
  <si>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</si>
  <si>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</si>
  <si>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</si>
  <si>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</si>
  <si>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</si>
  <si>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</si>
  <si>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</si>
  <si>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</si>
  <si>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</si>
  <si>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</si>
  <si>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</si>
  <si>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</si>
  <si>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</si>
  <si>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</si>
  <si>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</si>
  <si>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</si>
  <si>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</si>
  <si>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</si>
  <si>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</si>
  <si>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</si>
  <si>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</si>
  <si>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</si>
  <si>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</si>
  <si>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</si>
  <si>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</si>
  <si>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</si>
  <si>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</si>
  <si>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</si>
  <si>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</si>
  <si>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</si>
  <si>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</si>
  <si>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</si>
  <si>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</si>
  <si>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</si>
  <si>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</si>
  <si>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</si>
  <si>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</si>
  <si>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</si>
  <si>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</si>
  <si>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</si>
  <si>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</si>
  <si>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</si>
  <si>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</si>
  <si>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</si>
  <si>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</si>
  <si>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</si>
  <si>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</si>
  <si>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</si>
  <si>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</si>
  <si>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</si>
  <si>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</si>
  <si>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</si>
  <si>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</si>
  <si>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</si>
  <si>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</si>
  <si>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</si>
  <si>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</si>
  <si>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</si>
  <si>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</si>
  <si>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</si>
  <si>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</si>
  <si>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</si>
  <si>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</si>
  <si>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</si>
  <si>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</si>
  <si>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</si>
  <si>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</si>
  <si>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</si>
  <si>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</si>
  <si>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</si>
  <si>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</si>
  <si>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</si>
  <si>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</si>
  <si>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</si>
  <si>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</si>
  <si>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</si>
  <si>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</si>
  <si>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</si>
  <si>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</si>
  <si>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</si>
  <si>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</si>
  <si>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</si>
  <si>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</si>
  <si>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</si>
  <si>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</si>
  <si>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</si>
  <si>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</si>
  <si>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</si>
  <si>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</si>
  <si>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</si>
  <si>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</si>
  <si>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</si>
  <si>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</si>
  <si>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</si>
  <si>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</si>
  <si>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</si>
  <si>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</si>
  <si>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</si>
  <si>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</si>
  <si>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</si>
  <si>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</si>
  <si>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</si>
  <si>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</si>
  <si>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</si>
  <si>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</si>
  <si>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</si>
  <si>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</si>
  <si>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</si>
  <si>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</si>
  <si>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</si>
  <si>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</si>
  <si>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</si>
  <si>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</si>
  <si>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</si>
  <si>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</si>
  <si>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</si>
  <si>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</si>
  <si>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</si>
  <si>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</si>
  <si>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</si>
  <si>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</si>
  <si>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</si>
  <si>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</si>
  <si>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</si>
  <si>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</si>
  <si>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</si>
  <si>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</si>
  <si>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</si>
  <si>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</si>
  <si>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</si>
  <si>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</si>
  <si>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</si>
  <si>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</si>
  <si>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</si>
  <si>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</si>
  <si>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</si>
  <si>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</si>
  <si>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</si>
  <si>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</si>
  <si>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</si>
  <si>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</si>
  <si>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</si>
  <si>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</si>
  <si>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</si>
  <si>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</si>
  <si>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</si>
  <si>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</si>
  <si>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</si>
  <si>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</si>
  <si>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</si>
  <si>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</si>
  <si>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</si>
  <si>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</si>
  <si>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</si>
  <si>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</si>
  <si>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</si>
  <si>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</si>
  <si>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</si>
  <si>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</si>
  <si>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</si>
  <si>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</si>
  <si>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</si>
  <si>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</si>
  <si>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</si>
  <si>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</si>
  <si>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</si>
  <si>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</si>
  <si>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</si>
  <si>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</si>
  <si>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</si>
  <si>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</si>
  <si>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</si>
  <si>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</si>
  <si>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</si>
  <si>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</si>
  <si>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</si>
  <si>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</si>
  <si>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</si>
  <si>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</si>
  <si>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</si>
  <si>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</si>
  <si>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</si>
  <si>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</si>
  <si>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</si>
  <si>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</si>
  <si>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</si>
  <si>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</si>
  <si>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</si>
  <si>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</si>
  <si>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</si>
  <si>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</si>
  <si>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</si>
  <si>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</si>
  <si>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</si>
  <si>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</si>
  <si>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</si>
  <si>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</si>
  <si>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</si>
  <si>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</si>
  <si>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</si>
  <si>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</si>
  <si>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</si>
  <si>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</si>
  <si>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</si>
  <si>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</si>
  <si>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</si>
  <si>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</si>
  <si>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</si>
  <si>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</si>
  <si>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</si>
  <si>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</si>
  <si>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</si>
  <si>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</si>
  <si>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</si>
  <si>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</si>
  <si>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</si>
  <si>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</si>
  <si>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</si>
  <si>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</si>
  <si>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</si>
  <si>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</si>
  <si>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</si>
  <si>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</si>
  <si>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</si>
  <si>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</si>
  <si>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</si>
  <si>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</si>
  <si>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</si>
  <si>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</si>
  <si>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</si>
  <si>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</si>
  <si>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</si>
  <si>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</si>
  <si>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</si>
  <si>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</si>
  <si>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</si>
  <si>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</si>
  <si>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</si>
  <si>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</si>
  <si>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</si>
  <si>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</si>
  <si>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</si>
  <si>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</si>
  <si>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</si>
  <si>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</si>
  <si>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</si>
  <si>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</si>
  <si>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</si>
  <si>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</si>
  <si>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</si>
  <si>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</si>
  <si>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</si>
  <si>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</si>
  <si>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</si>
  <si>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</si>
  <si>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</si>
  <si>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</si>
  <si>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</si>
  <si>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</si>
  <si>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</si>
  <si>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</si>
  <si>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</si>
  <si>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</si>
  <si>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</si>
  <si>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</si>
  <si>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</si>
  <si>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</si>
  <si>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</si>
  <si>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</si>
  <si>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</si>
  <si>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</si>
  <si>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</si>
  <si>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</si>
  <si>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</si>
  <si>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</si>
  <si>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</si>
  <si>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</si>
  <si>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</si>
  <si>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</si>
  <si>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</si>
  <si>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</si>
  <si>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</si>
  <si>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</si>
  <si>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</si>
  <si>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</si>
  <si>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</si>
  <si>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</si>
  <si>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</si>
  <si>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</si>
  <si>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</si>
  <si>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</si>
  <si>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</si>
  <si>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</si>
  <si>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</si>
  <si>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</si>
  <si>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</si>
  <si>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</si>
  <si>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</si>
  <si>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</si>
  <si>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</si>
  <si>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</si>
  <si>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</si>
  <si>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</si>
  <si>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</si>
  <si>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</si>
  <si>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</si>
  <si>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</si>
  <si>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</si>
  <si>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</si>
  <si>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</si>
  <si>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</si>
  <si>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</si>
  <si>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</si>
  <si>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</si>
  <si>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</si>
  <si>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</si>
  <si>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</si>
  <si>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</si>
  <si>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</si>
  <si>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</si>
  <si>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</si>
  <si>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</si>
  <si>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</si>
  <si>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</si>
  <si>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</si>
  <si>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</si>
  <si>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</si>
  <si>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</si>
  <si>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</si>
  <si>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</si>
  <si>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</si>
  <si>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</si>
  <si>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</si>
  <si>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</si>
  <si>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</si>
  <si>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</si>
  <si>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</si>
  <si>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</si>
  <si>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</si>
  <si>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</si>
  <si>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</si>
  <si>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</si>
  <si>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</si>
  <si>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</si>
  <si>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</si>
  <si>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</si>
  <si>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</si>
  <si>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</si>
  <si>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</si>
  <si>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</si>
  <si>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</si>
  <si>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</si>
  <si>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</si>
  <si>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</si>
  <si>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</si>
  <si>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</si>
  <si>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</si>
  <si>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</si>
  <si>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</si>
  <si>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</si>
  <si>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</si>
  <si>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</si>
  <si>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</si>
  <si>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</si>
  <si>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</si>
  <si>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</si>
  <si>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</si>
  <si>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</si>
  <si>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</si>
  <si>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</si>
  <si>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</si>
  <si>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</si>
  <si>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</si>
  <si>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</si>
  <si>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</si>
  <si>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</si>
  <si>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</si>
  <si>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</si>
  <si>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</si>
  <si>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</si>
  <si>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</si>
  <si>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</si>
  <si>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</si>
  <si>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</si>
  <si>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</si>
  <si>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</si>
  <si>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</si>
  <si>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</si>
  <si>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</si>
  <si>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</si>
  <si>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</si>
  <si>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</si>
  <si>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</si>
  <si>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</si>
  <si>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</si>
  <si>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</si>
  <si>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</si>
  <si>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</si>
  <si>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</si>
  <si>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</si>
  <si>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</si>
  <si>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</si>
  <si>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</si>
  <si>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</si>
  <si>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</si>
  <si>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</si>
  <si>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</si>
  <si>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</si>
  <si>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</si>
  <si>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</si>
  <si>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</si>
  <si>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</si>
  <si>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</si>
  <si>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</si>
  <si>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</si>
  <si>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</si>
  <si>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</si>
  <si>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</si>
  <si>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</si>
  <si>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</si>
  <si>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</si>
  <si>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</si>
  <si>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</si>
  <si>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</si>
  <si>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</si>
  <si>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</si>
  <si>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</si>
  <si>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</si>
  <si>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</si>
  <si>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</si>
  <si>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</si>
  <si>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</si>
  <si>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</si>
  <si>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</si>
  <si>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</si>
  <si>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</si>
  <si>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</si>
  <si>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</si>
  <si>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</si>
  <si>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</si>
  <si>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</si>
  <si>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</si>
  <si>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</si>
  <si>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</si>
  <si>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</si>
  <si>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</si>
  <si>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</si>
  <si>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</si>
  <si>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</si>
  <si>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</si>
  <si>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</si>
  <si>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</si>
  <si>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</si>
  <si>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</si>
  <si>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</si>
  <si>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</si>
  <si>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</si>
  <si>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</si>
  <si>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</si>
  <si>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</si>
  <si>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</si>
  <si>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</si>
  <si>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</si>
  <si>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</si>
  <si>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</si>
  <si>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</si>
  <si>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</si>
  <si>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</si>
  <si>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</si>
  <si>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</si>
  <si>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</si>
  <si>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</si>
  <si>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</si>
  <si>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</si>
  <si>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</si>
  <si>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</si>
  <si>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</si>
  <si>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</si>
  <si>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</si>
  <si>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</si>
  <si>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</si>
  <si>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</si>
  <si>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</si>
  <si>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</si>
  <si>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</si>
  <si>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</si>
  <si>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</si>
  <si>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</si>
  <si>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</si>
  <si>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</si>
  <si>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</si>
  <si>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</si>
  <si>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</si>
  <si>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</si>
  <si>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</si>
  <si>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</si>
  <si>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</si>
  <si>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</si>
  <si>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</si>
  <si>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</si>
  <si>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</si>
  <si>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</si>
  <si>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</si>
  <si>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</si>
  <si>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</si>
  <si>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</si>
  <si>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</si>
  <si>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</si>
  <si>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</si>
  <si>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</si>
  <si>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</si>
  <si>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</si>
  <si>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</si>
  <si>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</si>
  <si>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</si>
  <si>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</si>
  <si>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</si>
  <si>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</si>
  <si>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</si>
  <si>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</si>
  <si>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</si>
  <si>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</si>
  <si>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</si>
  <si>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</si>
  <si>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</si>
  <si>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</si>
  <si>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</si>
  <si>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</si>
  <si>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</si>
  <si>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</si>
  <si>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</si>
  <si>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</si>
  <si>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</si>
  <si>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</si>
  <si>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</si>
  <si>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</si>
  <si>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</si>
  <si>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</si>
  <si>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</si>
  <si>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</si>
  <si>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</si>
  <si>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</si>
  <si>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</si>
  <si>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</si>
  <si>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</si>
  <si>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</si>
  <si>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</si>
  <si>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</si>
  <si>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</si>
  <si>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</si>
  <si>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</si>
  <si>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</si>
  <si>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</si>
  <si>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</si>
  <si>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</si>
  <si>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</si>
  <si>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</si>
  <si>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</si>
  <si>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</si>
  <si>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</si>
  <si>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</si>
  <si>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</si>
  <si>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</si>
  <si>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</si>
  <si>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</si>
  <si>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</si>
  <si>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</si>
  <si>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</si>
  <si>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</si>
  <si>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</si>
  <si>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</si>
  <si>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</si>
  <si>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</si>
  <si>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</si>
  <si>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</si>
  <si>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</si>
  <si>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</si>
  <si>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</si>
  <si>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</si>
  <si>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</si>
  <si>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</si>
  <si>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</si>
  <si>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</si>
  <si>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</si>
  <si>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</si>
  <si>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</si>
  <si>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</si>
  <si>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</si>
  <si>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</si>
  <si>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</si>
  <si>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</si>
  <si>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</si>
  <si>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</si>
  <si>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</si>
  <si>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</si>
  <si>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</si>
  <si>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</si>
  <si>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</si>
  <si>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</si>
  <si>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</si>
  <si>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</si>
  <si>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</si>
  <si>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</si>
  <si>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</si>
  <si>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</si>
  <si>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</si>
  <si>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</si>
  <si>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</si>
  <si>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</si>
  <si>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</si>
  <si>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</si>
  <si>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</si>
  <si>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</si>
  <si>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</si>
  <si>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</si>
  <si>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</si>
  <si>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</si>
  <si>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</si>
  <si>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</si>
  <si>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</si>
  <si>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</si>
  <si>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</si>
  <si>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</si>
  <si>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</si>
  <si>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</si>
  <si>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</si>
  <si>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</si>
  <si>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</si>
  <si>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</si>
  <si>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</si>
  <si>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</si>
  <si>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</si>
  <si>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</si>
  <si>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</si>
  <si>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</si>
  <si>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</si>
  <si>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</si>
  <si>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</si>
  <si>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</si>
  <si>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</si>
  <si>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</si>
  <si>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</si>
  <si>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</si>
  <si>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</si>
  <si>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</si>
  <si>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</si>
  <si>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</si>
  <si>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</si>
  <si>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</si>
  <si>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</si>
  <si>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</si>
  <si>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</si>
  <si>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</si>
  <si>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</si>
  <si>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</si>
  <si>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</si>
  <si>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</si>
  <si>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</si>
  <si>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</si>
  <si>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</si>
  <si>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</si>
  <si>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</si>
  <si>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</si>
  <si>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</si>
  <si>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</si>
  <si>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</si>
  <si>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</si>
  <si>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</si>
  <si>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</si>
  <si>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</si>
  <si>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</si>
  <si>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</si>
  <si>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</si>
  <si>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</si>
  <si>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</si>
  <si>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</si>
  <si>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</si>
  <si>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</si>
  <si>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</si>
  <si>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</si>
  <si>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</si>
  <si>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</si>
  <si>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</si>
  <si>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</si>
  <si>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</si>
  <si>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</si>
  <si>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</si>
  <si>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</si>
  <si>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</si>
  <si>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</si>
  <si>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</si>
  <si>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</si>
  <si>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</si>
  <si>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</si>
  <si>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</si>
  <si>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</si>
  <si>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</si>
  <si>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</si>
  <si>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</si>
  <si>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</si>
  <si>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</si>
  <si>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</si>
  <si>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</si>
  <si>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</si>
  <si>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</si>
  <si>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</si>
  <si>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</si>
  <si>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</si>
  <si>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</si>
  <si>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</si>
  <si>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</si>
  <si>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</si>
  <si>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</si>
  <si>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</si>
  <si>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</si>
  <si>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</si>
  <si>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</si>
  <si>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</si>
  <si>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</si>
  <si>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</si>
  <si>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</si>
  <si>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</si>
  <si>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</si>
  <si>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</si>
  <si>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</si>
  <si>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</si>
  <si>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</si>
  <si>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</si>
  <si>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</si>
  <si>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</si>
  <si>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</si>
  <si>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</si>
  <si>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</si>
  <si>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</si>
  <si>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</si>
  <si>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</si>
  <si>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</si>
  <si>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</si>
  <si>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</si>
  <si>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</si>
  <si>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</si>
  <si>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</si>
  <si>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</si>
  <si>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</si>
  <si>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</si>
  <si>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</si>
  <si>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</si>
  <si>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</si>
  <si>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</si>
  <si>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</si>
  <si>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</si>
  <si>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</si>
  <si>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</si>
  <si>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</si>
  <si>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</si>
  <si>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</si>
  <si>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</si>
  <si>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</si>
  <si>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</si>
  <si>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</si>
  <si>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</si>
  <si>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</si>
  <si>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</si>
  <si>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</si>
  <si>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</si>
  <si>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</si>
  <si>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</si>
  <si>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</si>
  <si>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</si>
  <si>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</si>
  <si>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</si>
  <si>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</si>
  <si>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</si>
  <si>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</si>
  <si>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</si>
  <si>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</si>
  <si>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</si>
  <si>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</si>
  <si>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</si>
  <si>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</si>
  <si>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</si>
  <si>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</si>
  <si>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</si>
  <si>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</si>
  <si>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</si>
  <si>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</si>
  <si>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</si>
  <si>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</si>
  <si>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</si>
  <si>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</si>
  <si>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</si>
  <si>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</si>
  <si>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</si>
  <si>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</si>
  <si>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</si>
  <si>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</si>
  <si>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</si>
  <si>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</si>
  <si>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</si>
  <si>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</si>
  <si>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</si>
  <si>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</si>
  <si>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</si>
  <si>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</si>
  <si>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</si>
  <si>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</si>
  <si>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</si>
  <si>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</si>
  <si>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</si>
  <si>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</si>
  <si>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</si>
  <si>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</si>
  <si>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</si>
  <si>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</si>
  <si>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</si>
  <si>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</si>
  <si>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</si>
  <si>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</si>
  <si>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</si>
  <si>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</si>
  <si>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</si>
  <si>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</si>
  <si>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</si>
  <si>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</si>
  <si>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</si>
  <si>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</si>
  <si>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</si>
  <si>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</si>
  <si>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</si>
  <si>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</si>
  <si>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</si>
  <si>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</si>
  <si>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</si>
  <si>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</si>
  <si>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</si>
  <si>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</si>
  <si>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</si>
  <si>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</si>
  <si>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</si>
  <si>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</si>
  <si>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</si>
  <si>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</si>
  <si>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</si>
  <si>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</si>
  <si>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</si>
  <si>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</si>
  <si>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</si>
  <si>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</si>
  <si>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</si>
  <si>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</si>
  <si>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</si>
  <si>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</si>
  <si>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</si>
  <si>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</si>
  <si>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</si>
  <si>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</si>
  <si>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</si>
  <si>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</si>
  <si>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</si>
  <si>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</si>
  <si>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</si>
  <si>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</si>
  <si>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</si>
  <si>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</si>
  <si>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</si>
  <si>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</si>
  <si>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</si>
  <si>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</si>
  <si>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</si>
  <si>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</si>
  <si>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</si>
  <si>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</si>
  <si>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</si>
  <si>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</si>
  <si>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</si>
  <si>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</si>
  <si>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</si>
  <si>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</si>
  <si>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</si>
  <si>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</si>
  <si>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</si>
  <si>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</si>
  <si>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</si>
  <si>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</si>
  <si>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</si>
  <si>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</si>
  <si>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</si>
  <si>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</si>
  <si>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</si>
  <si>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</si>
  <si>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</si>
  <si>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</si>
  <si>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</si>
  <si>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</si>
  <si>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</si>
  <si>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</si>
  <si>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</si>
  <si>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</si>
  <si>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</si>
  <si>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</si>
  <si>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</si>
  <si>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</si>
  <si>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</si>
  <si>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</si>
  <si>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</si>
  <si>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</si>
  <si>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</si>
  <si>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</si>
  <si>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</si>
  <si>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</si>
  <si>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</si>
  <si>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</si>
  <si>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</si>
  <si>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</si>
  <si>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</si>
  <si>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</si>
  <si>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</si>
  <si>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</si>
  <si>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</si>
  <si>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</si>
  <si>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</si>
  <si>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</si>
  <si>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</si>
  <si>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</si>
  <si>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</si>
  <si>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</si>
  <si>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</si>
  <si>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</si>
  <si>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</si>
  <si>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</si>
  <si>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</si>
  <si>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</si>
  <si>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</si>
  <si>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</si>
  <si>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</si>
  <si>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</si>
  <si>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</si>
  <si>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</si>
  <si>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</si>
  <si>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</si>
  <si>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</si>
  <si>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</si>
  <si>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</si>
  <si>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</si>
  <si>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</si>
  <si>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</si>
  <si>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</si>
  <si>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</si>
  <si>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</si>
  <si>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</si>
  <si>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</si>
  <si>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</si>
  <si>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</si>
  <si>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</si>
  <si>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</si>
  <si>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</si>
  <si>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</si>
  <si>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</si>
  <si>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</si>
  <si>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</si>
  <si>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</si>
  <si>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</si>
  <si>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</si>
  <si>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</si>
  <si>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</si>
  <si>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</si>
  <si>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</si>
  <si>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</si>
  <si>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</si>
  <si>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</si>
  <si>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</si>
  <si>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</si>
  <si>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</si>
  <si>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</si>
  <si>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</si>
  <si>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</si>
  <si>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</si>
  <si>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</si>
  <si>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</si>
  <si>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</si>
  <si>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</si>
  <si>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</si>
  <si>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</si>
  <si>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</si>
  <si>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</si>
  <si>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</si>
  <si>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</si>
  <si>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</si>
  <si>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</si>
  <si>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</si>
  <si>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</si>
  <si>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</si>
  <si>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</si>
  <si>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</si>
  <si>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</si>
  <si>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</si>
  <si>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</si>
  <si>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</si>
  <si>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</si>
  <si>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</si>
  <si>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</si>
  <si>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</si>
  <si>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</si>
  <si>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</si>
  <si>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</si>
  <si>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</si>
  <si>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</si>
  <si>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</si>
  <si>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</si>
  <si>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</si>
  <si>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</si>
  <si>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</si>
  <si>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</si>
  <si>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</si>
  <si>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</si>
  <si>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</si>
  <si>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</si>
  <si>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</si>
  <si>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</si>
  <si>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</si>
  <si>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</si>
  <si>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</si>
  <si>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</si>
  <si>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</si>
  <si>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</si>
  <si>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</si>
  <si>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</si>
  <si>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</si>
  <si>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</si>
  <si>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</si>
  <si>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</si>
  <si>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</si>
  <si>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</si>
  <si>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</si>
  <si>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</si>
  <si>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</si>
  <si>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</si>
  <si>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</si>
  <si>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</si>
  <si>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</si>
  <si>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</si>
  <si>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</si>
  <si>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</si>
  <si>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</si>
  <si>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</si>
  <si>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</si>
  <si>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</si>
  <si>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</si>
  <si>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</si>
  <si>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</si>
  <si>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</si>
  <si>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</si>
  <si>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</si>
  <si>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</si>
  <si>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</si>
  <si>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</si>
  <si>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</si>
  <si>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</si>
  <si>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</si>
  <si>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</si>
  <si>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</si>
  <si>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</si>
  <si>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</si>
  <si>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</si>
  <si>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</si>
  <si>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</si>
  <si>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</si>
  <si>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</si>
  <si>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</si>
  <si>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</si>
  <si>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</si>
  <si>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</si>
  <si>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</si>
  <si>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</si>
  <si>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</si>
  <si>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</si>
  <si>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</si>
  <si>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</si>
  <si>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</si>
  <si>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</si>
  <si>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</si>
  <si>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</si>
  <si>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</si>
  <si>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</si>
  <si>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</si>
  <si>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</si>
  <si>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</si>
  <si>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</si>
  <si>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</si>
  <si>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</si>
  <si>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</si>
  <si>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</si>
  <si>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</si>
  <si>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</si>
  <si>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</si>
  <si>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</si>
  <si>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</si>
  <si>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</si>
  <si>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</si>
  <si>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</si>
  <si>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</si>
  <si>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</si>
  <si>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</si>
  <si>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</si>
  <si>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</si>
  <si>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</si>
  <si>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</si>
  <si>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</si>
  <si>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</si>
  <si>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</si>
  <si>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</si>
  <si>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</si>
  <si>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</si>
  <si>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</si>
  <si>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</si>
  <si>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</si>
  <si>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</si>
  <si>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</si>
  <si>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</si>
  <si>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</si>
  <si>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</si>
  <si>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</si>
  <si>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</si>
  <si>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</si>
  <si>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</si>
  <si>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</si>
  <si>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</si>
  <si>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</si>
  <si>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</si>
  <si>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</si>
  <si>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</si>
  <si>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</si>
  <si>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</si>
  <si>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</si>
  <si>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</si>
  <si>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</si>
  <si>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</si>
  <si>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</si>
  <si>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</si>
  <si>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</si>
  <si>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</si>
  <si>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</si>
  <si>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</si>
  <si>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</si>
  <si>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</si>
  <si>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</si>
  <si>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</si>
  <si>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</si>
  <si>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</si>
  <si>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</si>
  <si>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</si>
  <si>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</si>
  <si>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</si>
  <si>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</si>
  <si>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</si>
  <si>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</si>
  <si>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</si>
  <si>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</si>
  <si>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</si>
  <si>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</si>
  <si>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</si>
  <si>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</si>
  <si>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</si>
  <si>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</si>
  <si>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</si>
  <si>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</si>
  <si>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</si>
  <si>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</si>
  <si>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</si>
  <si>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</si>
  <si>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</si>
  <si>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</si>
  <si>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</si>
  <si>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</si>
  <si>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</si>
  <si>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</si>
  <si>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</si>
  <si>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</si>
  <si>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</si>
  <si>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</si>
  <si>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</si>
  <si>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</si>
  <si>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</si>
  <si>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</si>
  <si>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</si>
  <si>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</si>
  <si>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</si>
  <si>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</si>
  <si>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</si>
  <si>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</si>
  <si>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</si>
  <si>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</si>
  <si>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</si>
  <si>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</si>
  <si>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</si>
  <si>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</si>
  <si>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</si>
  <si>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</si>
  <si>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</si>
  <si>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</si>
  <si>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</si>
  <si>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</si>
  <si>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</si>
  <si>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</si>
  <si>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</si>
  <si>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</si>
  <si>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</si>
  <si>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</si>
  <si>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</si>
  <si>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</si>
  <si>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</si>
  <si>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</si>
  <si>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</si>
  <si>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</si>
  <si>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</si>
  <si>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</si>
  <si>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</si>
  <si>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</si>
  <si>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</si>
  <si>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</si>
  <si>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</si>
  <si>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</si>
  <si>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</si>
  <si>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</si>
  <si>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</si>
  <si>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</si>
  <si>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</si>
  <si>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</si>
  <si>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</si>
  <si>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</si>
  <si>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</si>
  <si>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</si>
  <si>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</si>
  <si>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</si>
  <si>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</si>
  <si>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</si>
  <si>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</si>
  <si>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</si>
  <si>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</si>
  <si>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</si>
  <si>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</si>
  <si>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</si>
  <si>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</si>
  <si>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</si>
  <si>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</si>
  <si>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</si>
  <si>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</si>
  <si>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</si>
  <si>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</si>
  <si>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</si>
  <si>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</si>
  <si>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</si>
  <si>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</si>
  <si>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</si>
  <si>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</si>
  <si>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</si>
  <si>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</si>
  <si>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</si>
  <si>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</si>
  <si>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</si>
  <si>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</si>
  <si>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</si>
  <si>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</si>
  <si>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</si>
  <si>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</si>
  <si>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</si>
  <si>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</si>
  <si>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</si>
  <si>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</si>
  <si>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</si>
  <si>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</si>
  <si>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</si>
  <si>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</si>
  <si>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</si>
  <si>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</si>
  <si>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</si>
  <si>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</si>
  <si>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</si>
  <si>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</si>
  <si>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</si>
  <si>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</si>
  <si>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</si>
  <si>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</si>
  <si>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</si>
  <si>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</si>
  <si>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</si>
  <si>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</si>
  <si>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</si>
  <si>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</si>
  <si>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</si>
  <si>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</si>
  <si>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</si>
  <si>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</si>
  <si>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</si>
  <si>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</si>
  <si>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</si>
  <si>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</si>
  <si>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</si>
  <si>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</si>
  <si>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</si>
  <si>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</si>
  <si>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</si>
  <si>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</si>
  <si>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</si>
  <si>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</si>
  <si>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</si>
  <si>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</si>
  <si>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</si>
  <si>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</si>
  <si>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</si>
  <si>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</si>
  <si>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</si>
  <si>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</si>
  <si>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</si>
  <si>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</si>
  <si>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</si>
  <si>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</si>
  <si>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</si>
  <si>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</si>
  <si>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</si>
  <si>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</si>
  <si>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</si>
  <si>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</si>
  <si>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</si>
  <si>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</si>
  <si>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</si>
  <si>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</si>
  <si>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</si>
  <si>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</si>
  <si>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</si>
  <si>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</si>
  <si>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</si>
  <si>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</si>
  <si>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</si>
  <si>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</si>
  <si>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</si>
  <si>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</si>
  <si>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</si>
  <si>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</si>
  <si>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</si>
  <si>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</si>
  <si>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</si>
  <si>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</si>
  <si>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</si>
  <si>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</si>
  <si>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</si>
  <si>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</si>
  <si>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</si>
  <si>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</si>
  <si>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</si>
  <si>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</si>
  <si>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</si>
  <si>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</si>
  <si>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</si>
  <si>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</si>
  <si>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</si>
  <si>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</si>
  <si>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</si>
  <si>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</si>
  <si>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</si>
  <si>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</si>
  <si>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</si>
  <si>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</si>
  <si>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</si>
  <si>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</si>
  <si>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</si>
  <si>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</si>
  <si>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</si>
  <si>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</si>
  <si>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</si>
  <si>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</si>
  <si>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</si>
  <si>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</si>
  <si>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</si>
  <si>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</si>
  <si>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</si>
  <si>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</si>
  <si>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</si>
  <si>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</si>
  <si>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</si>
  <si>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</si>
  <si>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</si>
  <si>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</si>
  <si>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</si>
  <si>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</si>
  <si>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</si>
  <si>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</si>
  <si>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</si>
  <si>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</si>
  <si>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</si>
  <si>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</si>
  <si>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</si>
  <si>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</si>
  <si>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</si>
  <si>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</si>
  <si>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</si>
  <si>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</si>
  <si>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</si>
  <si>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</si>
  <si>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</si>
  <si>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</si>
  <si>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</si>
  <si>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</si>
  <si>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</si>
  <si>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</si>
  <si>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</si>
  <si>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</si>
  <si>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</si>
  <si>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</si>
  <si>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</si>
  <si>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</si>
  <si>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</si>
  <si>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</si>
  <si>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</si>
  <si>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</si>
  <si>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</si>
  <si>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</si>
  <si>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</si>
  <si>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</si>
  <si>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</si>
  <si>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</si>
  <si>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</si>
  <si>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</si>
  <si>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</si>
  <si>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</si>
  <si>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</si>
  <si>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</si>
  <si>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</si>
  <si>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</si>
  <si>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</si>
  <si>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</si>
  <si>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</si>
  <si>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</si>
  <si>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</si>
  <si>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</si>
  <si>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</si>
  <si>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</si>
  <si>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</si>
  <si>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</si>
  <si>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</si>
  <si>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</si>
  <si>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</si>
  <si>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</si>
  <si>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</si>
  <si>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</si>
  <si>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</si>
  <si>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</si>
  <si>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</si>
  <si>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</si>
  <si>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</si>
  <si>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</si>
  <si>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</si>
  <si>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</si>
  <si>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</si>
  <si>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</si>
  <si>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</si>
  <si>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</si>
  <si>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</si>
  <si>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</si>
  <si>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</si>
  <si>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</si>
  <si>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</si>
  <si>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</si>
  <si>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</si>
  <si>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</si>
  <si>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</si>
  <si>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</si>
  <si>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</si>
  <si>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</si>
  <si>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</si>
  <si>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</si>
  <si>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</si>
  <si>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</si>
  <si>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</si>
  <si>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</si>
  <si>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</si>
  <si>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</si>
  <si>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</si>
  <si>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</si>
  <si>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</si>
  <si>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</si>
  <si>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</si>
  <si>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</si>
  <si>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</si>
  <si>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</si>
  <si>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</si>
  <si>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</si>
  <si>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</si>
  <si>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</si>
  <si>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</si>
  <si>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</si>
  <si>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</si>
  <si>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</si>
  <si>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</si>
  <si>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</si>
  <si>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</si>
  <si>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</si>
  <si>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</si>
  <si>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</si>
  <si>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</si>
  <si>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</si>
  <si>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</si>
  <si>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</si>
  <si>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</si>
  <si>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</si>
  <si>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</si>
  <si>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</si>
  <si>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</si>
  <si>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</si>
  <si>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</si>
  <si>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</si>
  <si>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</si>
  <si>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</si>
  <si>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</si>
  <si>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</si>
  <si>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</si>
  <si>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</si>
  <si>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</si>
  <si>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</si>
  <si>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</si>
  <si>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</si>
  <si>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</si>
  <si>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</si>
  <si>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</si>
  <si>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</si>
  <si>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</si>
  <si>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</si>
  <si>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</si>
  <si>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</si>
  <si>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</si>
  <si>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</si>
  <si>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</si>
  <si>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</si>
  <si>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</si>
  <si>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</si>
  <si>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</si>
  <si>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</si>
  <si>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</si>
  <si>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</si>
  <si>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</si>
  <si>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</si>
  <si>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</si>
  <si>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</si>
  <si>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</si>
  <si>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</si>
  <si>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</si>
  <si>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</si>
  <si>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</si>
  <si>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</si>
  <si>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</si>
  <si>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</si>
  <si>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</si>
  <si>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</si>
  <si>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</si>
  <si>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</si>
  <si>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</si>
  <si>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</si>
  <si>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</si>
  <si>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</si>
  <si>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</si>
  <si>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</si>
  <si>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</si>
  <si>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</si>
  <si>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</si>
  <si>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</si>
  <si>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</si>
  <si>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</si>
  <si>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</si>
  <si>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</si>
  <si>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</si>
  <si>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</si>
  <si>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</si>
  <si>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</si>
  <si>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</si>
  <si>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</si>
  <si>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</si>
  <si>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</si>
  <si>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</si>
  <si>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</si>
  <si>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</si>
  <si>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</si>
  <si>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</si>
  <si>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</si>
  <si>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</si>
  <si>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</si>
  <si>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</si>
  <si>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</si>
  <si>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</si>
  <si>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</si>
  <si>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</si>
  <si>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</si>
  <si>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</si>
  <si>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</si>
  <si>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</si>
  <si>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</si>
  <si>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</si>
  <si>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</si>
  <si>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</si>
  <si>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</si>
  <si>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</si>
  <si>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</si>
  <si>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</si>
  <si>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</si>
  <si>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</si>
  <si>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</si>
  <si>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</si>
  <si>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</si>
  <si>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</si>
  <si>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</si>
  <si>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</si>
  <si>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</si>
  <si>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</si>
  <si>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</si>
  <si>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</si>
  <si>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</si>
  <si>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</si>
  <si>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</si>
  <si>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</si>
  <si>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</si>
  <si>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</si>
  <si>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</si>
  <si>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</si>
  <si>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</si>
  <si>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</si>
  <si>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</si>
  <si>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</si>
  <si>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</si>
  <si>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</si>
  <si>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</si>
  <si>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</si>
  <si>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</si>
  <si>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</si>
  <si>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</si>
  <si>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</si>
  <si>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</si>
  <si>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</si>
  <si>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</si>
  <si>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</si>
  <si>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</si>
  <si>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</si>
  <si>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</si>
  <si>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</si>
  <si>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</si>
  <si>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</si>
  <si>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</si>
  <si>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</si>
  <si>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</si>
  <si>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</si>
  <si>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</si>
  <si>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</si>
  <si>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</si>
  <si>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</si>
  <si>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</si>
  <si>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</si>
  <si>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</si>
  <si>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</si>
  <si>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</si>
  <si>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</si>
  <si>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</si>
  <si>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</si>
  <si>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</si>
  <si>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</si>
  <si>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</si>
  <si>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</si>
  <si>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</si>
  <si>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</si>
  <si>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</si>
  <si>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</si>
  <si>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</si>
  <si>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</si>
  <si>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</si>
  <si>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</si>
  <si>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</si>
  <si>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</si>
  <si>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</si>
  <si>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</si>
  <si>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</si>
  <si>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</si>
  <si>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</si>
  <si>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</si>
  <si>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</si>
  <si>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</si>
  <si>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</si>
  <si>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</si>
  <si>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</si>
  <si>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</si>
  <si>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</si>
  <si>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</si>
  <si>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</si>
  <si>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</si>
  <si>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</si>
  <si>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</si>
  <si>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</si>
  <si>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</si>
  <si>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</si>
  <si>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</si>
  <si>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</si>
  <si>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</si>
  <si>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</si>
  <si>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</si>
  <si>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</si>
  <si>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</si>
  <si>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</si>
  <si>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</si>
  <si>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</si>
  <si>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</si>
  <si>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</si>
  <si>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</si>
  <si>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</si>
  <si>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</si>
  <si>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</si>
  <si>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</si>
  <si>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</si>
  <si>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</si>
  <si>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</si>
  <si>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</si>
  <si>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</si>
  <si>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</si>
  <si>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</si>
  <si>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</si>
  <si>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</si>
  <si>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</si>
  <si>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</si>
  <si>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</si>
  <si>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</si>
  <si>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</si>
  <si>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</si>
  <si>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</si>
  <si>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</si>
  <si>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</si>
  <si>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</si>
  <si>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</si>
  <si>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</si>
  <si>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</si>
  <si>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</si>
  <si>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</si>
  <si>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</si>
  <si>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</si>
  <si>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</si>
  <si>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</si>
  <si>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</si>
  <si>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</si>
  <si>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</si>
  <si>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</si>
  <si>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</si>
  <si>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</si>
  <si>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</si>
  <si>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</si>
  <si>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</si>
  <si>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</si>
  <si>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</si>
  <si>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</si>
  <si>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</si>
  <si>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</si>
  <si>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</si>
  <si>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</si>
  <si>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</si>
  <si>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</si>
  <si>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</si>
  <si>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</si>
  <si>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</si>
  <si>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</si>
  <si>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</si>
  <si>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</si>
  <si>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</si>
  <si>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</si>
  <si>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</si>
  <si>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</si>
  <si>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</si>
  <si>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</si>
  <si>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</si>
  <si>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</si>
  <si>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</si>
  <si>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</si>
  <si>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</si>
  <si>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</si>
  <si>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</si>
  <si>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</si>
  <si>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</si>
  <si>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</si>
  <si>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</si>
  <si>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</si>
  <si>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</si>
  <si>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</si>
  <si>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</si>
  <si>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</si>
  <si>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</si>
  <si>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</si>
  <si>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</si>
  <si>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</si>
  <si>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</si>
  <si>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</si>
  <si>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</si>
  <si>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</si>
  <si>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</si>
  <si>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</si>
  <si>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</si>
  <si>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</si>
  <si>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</si>
  <si>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</si>
  <si>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</si>
  <si>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</si>
  <si>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</si>
  <si>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</si>
  <si>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</si>
  <si>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</si>
  <si>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</si>
  <si>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</si>
  <si>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</si>
  <si>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</si>
  <si>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</si>
  <si>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</si>
  <si>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</si>
  <si>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</si>
  <si>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</si>
  <si>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</si>
  <si>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</si>
  <si>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</si>
  <si>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</si>
  <si>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</si>
  <si>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</si>
  <si>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</si>
  <si>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</si>
  <si>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</si>
  <si>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</si>
  <si>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</si>
  <si>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</si>
  <si>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</si>
  <si>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</si>
  <si>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</si>
  <si>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</si>
  <si>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</si>
  <si>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</si>
  <si>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</si>
  <si>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</si>
  <si>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</si>
  <si>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</si>
  <si>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</si>
  <si>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</si>
  <si>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</si>
  <si>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</si>
  <si>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</si>
  <si>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</si>
  <si>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</si>
  <si>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</si>
  <si>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</si>
  <si>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</si>
  <si>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</si>
  <si>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</si>
  <si>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</si>
  <si>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</si>
  <si>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</si>
  <si>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</si>
  <si>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</si>
  <si>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</si>
  <si>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</si>
  <si>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</si>
  <si>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</si>
  <si>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</si>
  <si>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</si>
  <si>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</si>
  <si>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</si>
  <si>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</si>
  <si>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</si>
  <si>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</si>
  <si>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</si>
  <si>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</si>
  <si>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</si>
  <si>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</si>
  <si>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</si>
  <si>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</si>
  <si>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</si>
  <si>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</si>
  <si>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</si>
  <si>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</si>
  <si>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</si>
  <si>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</si>
  <si>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</si>
  <si>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</si>
  <si>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</si>
  <si>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</si>
  <si>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</si>
  <si>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</si>
  <si>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</si>
  <si>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</si>
  <si>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</si>
  <si>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</si>
  <si>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</si>
  <si>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</si>
  <si>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</si>
  <si>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</si>
  <si>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</si>
  <si>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</si>
  <si>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</si>
  <si>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</si>
  <si>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</si>
  <si>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</si>
  <si>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</si>
  <si>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</si>
  <si>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</si>
  <si>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</si>
  <si>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</si>
  <si>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</si>
  <si>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</si>
  <si>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</si>
  <si>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</si>
  <si>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</si>
  <si>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</si>
  <si>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</si>
  <si>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</si>
  <si>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</si>
  <si>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</si>
  <si>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</si>
  <si>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</si>
  <si>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</si>
  <si>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</si>
  <si>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</si>
  <si>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</si>
  <si>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</si>
  <si>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</si>
  <si>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</si>
  <si>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</si>
  <si>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</si>
  <si>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</si>
  <si>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</si>
  <si>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</si>
  <si>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</si>
  <si>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</si>
  <si>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</si>
  <si>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</si>
  <si>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</si>
  <si>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</si>
  <si>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</si>
  <si>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</si>
  <si>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</si>
  <si>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</si>
  <si>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</si>
  <si>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</si>
  <si>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</si>
  <si>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</si>
  <si>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</si>
  <si>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</si>
  <si>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</si>
  <si>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</si>
  <si>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</si>
  <si>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</si>
  <si>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</si>
  <si>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</si>
  <si>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</si>
  <si>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</si>
  <si>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</si>
  <si>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</si>
  <si>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</si>
  <si>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</si>
  <si>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</si>
  <si>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</si>
  <si>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</si>
  <si>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</si>
  <si>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</si>
  <si>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</si>
  <si>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</si>
  <si>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</si>
  <si>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</si>
  <si>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</si>
  <si>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</si>
  <si>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</si>
  <si>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</si>
  <si>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</si>
  <si>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</si>
  <si>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</si>
  <si>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</si>
  <si>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</si>
  <si>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</si>
  <si>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</si>
  <si>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</si>
  <si>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</si>
  <si>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</si>
  <si>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</si>
  <si>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</si>
  <si>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</si>
  <si>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</si>
  <si>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</si>
  <si>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</si>
  <si>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</si>
  <si>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</si>
  <si>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</si>
  <si>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</si>
  <si>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</si>
  <si>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</si>
  <si>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</si>
  <si>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</si>
  <si>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</si>
  <si>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</si>
  <si>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</si>
  <si>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</si>
  <si>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</si>
  <si>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</si>
  <si>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</si>
  <si>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</si>
  <si>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</si>
  <si>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</si>
  <si>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</si>
  <si>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</si>
  <si>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</si>
  <si>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</si>
  <si>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</si>
  <si>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</si>
  <si>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</si>
  <si>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</si>
  <si>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</si>
  <si>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</si>
  <si>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</si>
  <si>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</si>
  <si>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</si>
  <si>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</si>
  <si>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</si>
  <si>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</si>
  <si>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</si>
  <si>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</si>
  <si>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</si>
  <si>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</si>
  <si>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</si>
  <si>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</si>
  <si>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</si>
  <si>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</si>
  <si>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</si>
  <si>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</si>
  <si>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</si>
  <si>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</si>
  <si>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</si>
  <si>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</si>
  <si>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</si>
  <si>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</si>
  <si>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</si>
  <si>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</si>
  <si>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</si>
  <si>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</si>
  <si>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</si>
  <si>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</si>
  <si>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</si>
  <si>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</si>
  <si>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</si>
  <si>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</si>
  <si>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</si>
  <si>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</si>
  <si>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</si>
  <si>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</si>
  <si>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</si>
  <si>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</si>
  <si>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</si>
  <si>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</si>
  <si>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</si>
  <si>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</si>
  <si>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</si>
  <si>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</si>
  <si>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</si>
  <si>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</si>
  <si>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</si>
  <si>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</si>
  <si>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</si>
  <si>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</si>
  <si>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</si>
  <si>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</si>
  <si>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</si>
  <si>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</si>
  <si>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</si>
  <si>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</si>
  <si>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</si>
  <si>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</si>
  <si>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</si>
  <si>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</si>
  <si>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</si>
  <si>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</si>
  <si>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</si>
  <si>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</si>
  <si>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</si>
  <si>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</si>
  <si>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</si>
  <si>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</si>
  <si>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</si>
  <si>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</si>
  <si>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</si>
  <si>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</si>
  <si>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</si>
  <si>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</si>
  <si>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</si>
  <si>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</si>
  <si>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</si>
  <si>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</si>
  <si>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</si>
  <si>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</si>
  <si>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</si>
  <si>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</si>
  <si>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</si>
  <si>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</si>
  <si>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</si>
  <si>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</si>
  <si>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</si>
  <si>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</si>
  <si>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</si>
  <si>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</si>
  <si>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</si>
  <si>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</si>
  <si>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</si>
  <si>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</si>
  <si>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</si>
  <si>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</si>
  <si>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</si>
  <si>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</si>
  <si>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</si>
  <si>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</si>
  <si>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</si>
  <si>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</si>
  <si>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</si>
  <si>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</si>
  <si>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</si>
  <si>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</si>
  <si>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</si>
  <si>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</si>
  <si>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</si>
  <si>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</si>
  <si>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</si>
  <si>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</si>
  <si>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</si>
  <si>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</si>
  <si>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</si>
  <si>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</si>
  <si>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</si>
  <si>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</si>
  <si>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</si>
  <si>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</si>
  <si>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</si>
  <si>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</si>
  <si>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</si>
  <si>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</si>
  <si>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</si>
  <si>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</si>
  <si>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</si>
  <si>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</si>
  <si>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</si>
  <si>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</si>
  <si>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</si>
  <si>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</si>
  <si>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</si>
  <si>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</si>
  <si>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</si>
  <si>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</si>
  <si>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</si>
  <si>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</si>
  <si>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</si>
  <si>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</si>
  <si>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</si>
  <si>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</si>
  <si>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</si>
  <si>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</si>
  <si>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</si>
  <si>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</si>
  <si>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</si>
  <si>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</si>
  <si>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</si>
  <si>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</si>
  <si>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</si>
  <si>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</si>
  <si>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</si>
  <si>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</si>
  <si>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</si>
  <si>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</si>
  <si>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</si>
  <si>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</si>
  <si>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</si>
  <si>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</si>
  <si>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</si>
  <si>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</si>
  <si>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</si>
  <si>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</si>
  <si>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</si>
  <si>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</si>
  <si>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</si>
  <si>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</si>
  <si>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</si>
  <si>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</si>
  <si>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</si>
  <si>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</si>
  <si>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</si>
  <si>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</si>
  <si>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</si>
  <si>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</si>
  <si>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</si>
  <si>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</si>
  <si>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</si>
  <si>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</si>
  <si>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</si>
  <si>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</si>
  <si>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</si>
  <si>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</si>
  <si>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</si>
  <si>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</si>
  <si>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</si>
  <si>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</si>
  <si>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</si>
  <si>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</si>
  <si>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</si>
  <si>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</si>
  <si>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</si>
  <si>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</si>
  <si>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</si>
  <si>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</si>
  <si>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</si>
  <si>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</si>
  <si>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</si>
  <si>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</si>
  <si>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</si>
  <si>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</si>
  <si>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</si>
  <si>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</si>
  <si>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</si>
  <si>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</si>
  <si>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</si>
  <si>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</si>
  <si>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</si>
  <si>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</si>
  <si>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</si>
  <si>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</si>
  <si>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</si>
  <si>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</si>
  <si>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</si>
  <si>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</si>
  <si>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</si>
  <si>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</si>
  <si>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</si>
  <si>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</si>
  <si>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</si>
  <si>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</si>
  <si>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</si>
  <si>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</si>
  <si>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</si>
  <si>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</si>
  <si>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</si>
  <si>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</si>
  <si>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</si>
  <si>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</si>
  <si>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</si>
  <si>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</si>
  <si>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</si>
  <si>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</si>
  <si>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</si>
  <si>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</si>
  <si>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</si>
  <si>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</si>
  <si>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</si>
  <si>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</si>
  <si>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</si>
  <si>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</si>
  <si>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</si>
  <si>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</si>
  <si>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</si>
  <si>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</si>
  <si>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</si>
  <si>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</si>
  <si>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</si>
  <si>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</si>
  <si>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</si>
  <si>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</si>
  <si>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</si>
  <si>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</si>
  <si>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</si>
  <si>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</si>
  <si>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</si>
  <si>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</si>
  <si>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</si>
  <si>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</si>
  <si>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</si>
  <si>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</si>
  <si>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</si>
  <si>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</si>
  <si>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</si>
  <si>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</si>
  <si>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</si>
  <si>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</si>
  <si>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</si>
  <si>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</si>
  <si>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</si>
  <si>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</si>
  <si>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</si>
  <si>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</si>
  <si>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</si>
  <si>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</si>
  <si>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</si>
  <si>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</si>
  <si>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</si>
  <si>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</si>
  <si>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</si>
  <si>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</si>
  <si>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</si>
  <si>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</si>
  <si>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</si>
  <si>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</si>
  <si>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</si>
  <si>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</si>
  <si>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</si>
  <si>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</si>
  <si>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</si>
  <si>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</si>
  <si>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</si>
  <si>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</si>
  <si>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</si>
  <si>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</si>
  <si>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</si>
  <si>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</si>
  <si>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</si>
  <si>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</si>
  <si>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</si>
  <si>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</si>
  <si>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</si>
  <si>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</si>
  <si>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</si>
  <si>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</si>
  <si>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</si>
  <si>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</si>
  <si>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</si>
  <si>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</si>
  <si>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</si>
  <si>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</si>
  <si>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</si>
  <si>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</si>
  <si>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</si>
  <si>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</si>
  <si>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</si>
  <si>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</si>
  <si>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</si>
  <si>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</si>
  <si>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</si>
  <si>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</si>
  <si>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</si>
  <si>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</si>
  <si>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</si>
  <si>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</si>
  <si>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</si>
  <si>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</si>
  <si>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</si>
  <si>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</si>
  <si>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</si>
  <si>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</si>
  <si>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</si>
  <si>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</si>
  <si>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</si>
  <si>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</si>
  <si>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</si>
  <si>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</si>
  <si>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</si>
  <si>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</si>
  <si>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</si>
  <si>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</si>
  <si>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</si>
  <si>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</si>
  <si>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</si>
  <si>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</si>
  <si>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</si>
  <si>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</si>
  <si>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</si>
  <si>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</si>
  <si>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</si>
  <si>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</si>
  <si>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</si>
  <si>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</si>
  <si>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</si>
  <si>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</si>
  <si>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</si>
  <si>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</si>
  <si>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</si>
  <si>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</si>
  <si>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</si>
  <si>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</si>
  <si>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</si>
  <si>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</si>
  <si>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</si>
  <si>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</si>
  <si>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</si>
  <si>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</si>
  <si>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</si>
  <si>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</si>
  <si>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</si>
  <si>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</si>
  <si>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</si>
  <si>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</si>
  <si>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</si>
  <si>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</si>
  <si>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</si>
  <si>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</si>
  <si>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</si>
  <si>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</si>
  <si>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</si>
  <si>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</si>
  <si>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</si>
  <si>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</si>
  <si>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</si>
  <si>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</si>
  <si>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</si>
  <si>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</si>
  <si>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</si>
  <si>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</si>
  <si>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</si>
  <si>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</si>
  <si>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</si>
  <si>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</si>
  <si>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</si>
  <si>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</si>
  <si>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</si>
  <si>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</si>
  <si>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</si>
  <si>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</si>
  <si>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</si>
  <si>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</si>
  <si>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</si>
  <si>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</si>
  <si>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</si>
  <si>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</si>
  <si>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</si>
  <si>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</si>
  <si>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</si>
  <si>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</si>
  <si>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</si>
  <si>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</si>
  <si>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</si>
  <si>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</si>
  <si>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</si>
  <si>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</si>
  <si>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</si>
  <si>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</si>
  <si>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</si>
  <si>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</si>
  <si>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</si>
  <si>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</si>
  <si>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</si>
  <si>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</si>
  <si>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</si>
  <si>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</si>
  <si>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</si>
  <si>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</si>
  <si>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</si>
  <si>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</si>
  <si>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</si>
  <si>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</si>
  <si>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</si>
  <si>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</si>
  <si>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</si>
  <si>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</si>
  <si>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</si>
  <si>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</si>
  <si>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</si>
  <si>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</si>
  <si>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</si>
  <si>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</si>
  <si>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</si>
  <si>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</si>
  <si>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</si>
  <si>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</si>
  <si>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</si>
  <si>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</si>
  <si>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</si>
  <si>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</si>
  <si>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</si>
  <si>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</si>
  <si>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</si>
  <si>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</si>
  <si>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</si>
  <si>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</si>
  <si>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</si>
  <si>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</si>
  <si>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</si>
  <si>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</si>
  <si>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</si>
  <si>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</si>
  <si>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</si>
  <si>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</si>
  <si>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</si>
  <si>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</si>
  <si>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</si>
  <si>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</si>
  <si>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</si>
  <si>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</si>
  <si>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</si>
  <si>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</si>
  <si>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</si>
  <si>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</si>
  <si>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</si>
  <si>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</si>
  <si>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</si>
  <si>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</si>
  <si>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</si>
  <si>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</si>
  <si>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</si>
  <si>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</si>
  <si>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</si>
  <si>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</si>
  <si>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</si>
  <si>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</si>
  <si>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</si>
  <si>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</si>
  <si>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</si>
  <si>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</si>
  <si>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</si>
  <si>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</si>
  <si>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</si>
  <si>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</si>
  <si>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</si>
  <si>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</si>
  <si>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</si>
  <si>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</si>
  <si>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</si>
  <si>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</si>
  <si>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</si>
  <si>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</si>
  <si>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</si>
  <si>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</si>
  <si>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</si>
  <si>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</si>
  <si>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</si>
  <si>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</si>
  <si>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</si>
  <si>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</si>
  <si>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</si>
  <si>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</si>
  <si>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</si>
  <si>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</si>
  <si>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</si>
  <si>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</si>
  <si>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</si>
  <si>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</si>
  <si>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</si>
  <si>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</si>
  <si>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</si>
  <si>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</si>
  <si>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</si>
  <si>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</si>
  <si>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</si>
  <si>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</si>
  <si>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</si>
  <si>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</si>
  <si>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</si>
  <si>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</si>
  <si>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</si>
  <si>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</si>
  <si>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</si>
  <si>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</si>
  <si>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</si>
  <si>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</si>
  <si>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</si>
  <si>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</si>
  <si>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</si>
  <si>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</si>
  <si>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</si>
  <si>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</si>
  <si>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</si>
  <si>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</si>
  <si>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</si>
  <si>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</si>
  <si>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</si>
  <si>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</si>
  <si>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</si>
  <si>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</si>
  <si>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</si>
  <si>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</si>
  <si>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</si>
  <si>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</si>
  <si>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</si>
  <si>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</si>
  <si>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</si>
  <si>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</si>
  <si>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</si>
  <si>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</si>
  <si>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</si>
  <si>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</si>
  <si>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</si>
  <si>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</si>
  <si>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</si>
  <si>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</si>
  <si>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</si>
  <si>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</si>
  <si>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</si>
  <si>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</si>
  <si>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</si>
  <si>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</si>
  <si>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</si>
  <si>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</si>
  <si>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</si>
  <si>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</si>
  <si>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</si>
  <si>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</si>
  <si>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</si>
  <si>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</si>
  <si>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</si>
  <si>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</si>
  <si>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</si>
  <si>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</si>
  <si>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</si>
  <si>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</si>
  <si>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</si>
  <si>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</si>
  <si>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</si>
  <si>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</si>
  <si>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</si>
  <si>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</si>
  <si>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</si>
  <si>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</si>
  <si>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</si>
  <si>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</si>
  <si>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</si>
  <si>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</si>
  <si>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</si>
  <si>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</si>
  <si>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</si>
  <si>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</si>
  <si>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</si>
  <si>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</si>
  <si>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</si>
  <si>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</si>
  <si>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</si>
  <si>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</si>
  <si>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</si>
  <si>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</si>
  <si>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</si>
  <si>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</si>
  <si>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</si>
  <si>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</si>
  <si>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</si>
  <si>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</si>
  <si>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</si>
  <si>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</si>
  <si>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</si>
  <si>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</si>
  <si>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</si>
  <si>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</si>
  <si>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</si>
  <si>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</si>
  <si>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</si>
  <si>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</si>
  <si>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</si>
  <si>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</si>
  <si>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</si>
  <si>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</si>
  <si>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</si>
  <si>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</si>
  <si>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</si>
  <si>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</si>
  <si>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</si>
  <si>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</si>
  <si>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</si>
  <si>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</si>
  <si>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</si>
  <si>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</si>
  <si>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</si>
  <si>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</si>
  <si>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</si>
  <si>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</si>
  <si>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</si>
  <si>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</si>
  <si>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</si>
  <si>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</si>
  <si>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</si>
  <si>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</si>
  <si>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</si>
  <si>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</si>
  <si>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</si>
  <si>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</si>
  <si>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</si>
  <si>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</si>
  <si>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</si>
  <si>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</si>
  <si>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</si>
  <si>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</si>
  <si>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</si>
  <si>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</si>
  <si>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</si>
  <si>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</si>
  <si>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</si>
  <si>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</si>
  <si>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</si>
  <si>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</si>
  <si>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</si>
  <si>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</si>
  <si>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</si>
  <si>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</si>
  <si>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</si>
  <si>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</si>
  <si>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</si>
  <si>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</si>
  <si>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</si>
  <si>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</si>
  <si>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</si>
  <si>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</si>
  <si>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</si>
  <si>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</si>
  <si>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</si>
  <si>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</si>
  <si>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</si>
  <si>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</si>
  <si>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</si>
  <si>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</si>
  <si>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</si>
  <si>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</si>
  <si>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</si>
  <si>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</si>
  <si>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</si>
  <si>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</si>
  <si>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</si>
  <si>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</si>
  <si>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</si>
  <si>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</si>
  <si>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</si>
  <si>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</si>
  <si>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</si>
  <si>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</si>
  <si>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</si>
  <si>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</si>
  <si>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</si>
  <si>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</si>
  <si>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</si>
  <si>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</si>
  <si>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</si>
  <si>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</si>
  <si>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</si>
  <si>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</si>
  <si>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</si>
  <si>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</si>
  <si>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</si>
  <si>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</si>
  <si>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</si>
  <si>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</si>
  <si>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</si>
  <si>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</si>
  <si>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</si>
  <si>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</si>
  <si>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</si>
  <si>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</si>
  <si>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</si>
  <si>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</si>
  <si>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</si>
  <si>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</si>
  <si>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</si>
  <si>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</si>
  <si>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</si>
  <si>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</si>
  <si>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</si>
  <si>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</si>
  <si>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</si>
  <si>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</si>
  <si>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</si>
  <si>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</si>
  <si>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</si>
  <si>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</si>
  <si>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</si>
  <si>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</si>
  <si>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</si>
  <si>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</si>
  <si>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</si>
  <si>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</si>
  <si>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</si>
  <si>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</si>
  <si>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</si>
  <si>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</si>
  <si>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</si>
  <si>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</si>
  <si>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</si>
  <si>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</si>
  <si>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</si>
  <si>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</si>
  <si>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</si>
  <si>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</si>
  <si>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</si>
  <si>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</si>
  <si>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</si>
  <si>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</si>
  <si>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</si>
  <si>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</si>
  <si>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</si>
  <si>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</si>
  <si>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</si>
  <si>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</si>
  <si>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</si>
  <si>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</si>
  <si>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</si>
  <si>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</si>
  <si>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</si>
  <si>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</si>
  <si>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</si>
  <si>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</si>
  <si>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</si>
  <si>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</si>
  <si>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</si>
  <si>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</si>
  <si>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</si>
  <si>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</si>
  <si>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</si>
  <si>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</si>
  <si>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</si>
  <si>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</si>
  <si>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</si>
  <si>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</si>
  <si>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</si>
  <si>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</si>
  <si>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</si>
  <si>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</si>
  <si>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</si>
  <si>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</si>
  <si>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</si>
  <si>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</si>
  <si>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</si>
  <si>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</si>
  <si>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</si>
  <si>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</si>
  <si>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</si>
  <si>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</si>
  <si>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</si>
  <si>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</si>
  <si>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</si>
  <si>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</si>
  <si>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</si>
  <si>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</si>
  <si>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</si>
  <si>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</si>
  <si>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</si>
  <si>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</si>
  <si>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</si>
  <si>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</si>
  <si>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</si>
  <si>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</si>
  <si>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</si>
  <si>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</si>
  <si>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</si>
  <si>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</si>
  <si>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</si>
  <si>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</si>
  <si>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</si>
  <si>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</si>
  <si>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</si>
  <si>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</si>
  <si>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</si>
  <si>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</si>
  <si>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</si>
  <si>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</si>
  <si>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</si>
  <si>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</si>
  <si>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</si>
  <si>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</si>
  <si>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</si>
  <si>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</si>
  <si>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</si>
  <si>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</si>
  <si>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</si>
  <si>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</si>
  <si>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</si>
  <si>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</si>
  <si>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</si>
  <si>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</si>
  <si>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</si>
  <si>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</si>
  <si>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</si>
  <si>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</si>
  <si>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</si>
  <si>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</si>
  <si>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</si>
  <si>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</si>
  <si>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</si>
  <si>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</si>
  <si>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</si>
  <si>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</si>
  <si>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</si>
  <si>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</si>
  <si>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</si>
  <si>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</si>
  <si>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</si>
  <si>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</si>
  <si>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</si>
  <si>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</si>
  <si>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</si>
  <si>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</si>
  <si>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</si>
  <si>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</si>
  <si>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</si>
  <si>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</si>
  <si>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</si>
  <si>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</si>
  <si>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</si>
  <si>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</si>
  <si>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</si>
  <si>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</si>
  <si>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</si>
  <si>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</si>
  <si>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</si>
  <si>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</si>
  <si>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</si>
  <si>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</si>
  <si>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</si>
  <si>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</si>
  <si>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</si>
  <si>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</si>
  <si>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</si>
  <si>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</si>
  <si>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</si>
  <si>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</si>
  <si>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</si>
  <si>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</si>
  <si>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</si>
  <si>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</si>
  <si>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</si>
  <si>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</si>
  <si>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</si>
  <si>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</si>
  <si>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</si>
  <si>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</si>
  <si>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</si>
  <si>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</si>
  <si>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</si>
  <si>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</si>
  <si>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</si>
  <si>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</si>
  <si>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</si>
  <si>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</si>
  <si>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</si>
  <si>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</si>
  <si>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</si>
  <si>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</si>
  <si>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</si>
  <si>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</si>
  <si>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</si>
  <si>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</si>
  <si>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</si>
  <si>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</si>
  <si>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</si>
  <si>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</si>
  <si>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</si>
  <si>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</si>
  <si>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</si>
  <si>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</si>
  <si>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</si>
  <si>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</si>
  <si>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</si>
  <si>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</si>
  <si>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</si>
  <si>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</si>
  <si>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</si>
  <si>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</si>
  <si>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</si>
  <si>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</si>
  <si>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</si>
  <si>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</si>
  <si>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</si>
  <si>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</si>
  <si>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</si>
  <si>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</si>
  <si>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</si>
  <si>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</si>
  <si>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</si>
  <si>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</si>
  <si>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</si>
  <si>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</si>
  <si>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</si>
  <si>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</si>
  <si>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</si>
  <si>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</si>
  <si>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</si>
  <si>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</si>
  <si>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</si>
  <si>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</si>
  <si>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</si>
  <si>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</si>
  <si>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</si>
  <si>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</si>
  <si>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</si>
  <si>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</si>
  <si>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</si>
  <si>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</si>
  <si>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</si>
  <si>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</si>
  <si>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</si>
  <si>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</si>
  <si>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</si>
  <si>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</si>
  <si>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</si>
  <si>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</si>
  <si>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</si>
  <si>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</si>
  <si>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</si>
  <si>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</si>
  <si>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</si>
  <si>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</si>
  <si>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</si>
  <si>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</si>
  <si>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</si>
  <si>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</si>
  <si>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</si>
  <si>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</si>
  <si>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</si>
  <si>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</si>
  <si>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</si>
  <si>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</si>
  <si>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</si>
  <si>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</si>
  <si>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</si>
  <si>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</si>
  <si>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</si>
  <si>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</si>
  <si>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</si>
  <si>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</si>
  <si>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</si>
  <si>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</si>
  <si>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</si>
  <si>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</si>
  <si>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</si>
  <si>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</si>
  <si>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</si>
  <si>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</si>
  <si>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</si>
  <si>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</si>
  <si>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</si>
  <si>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</si>
  <si>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</si>
  <si>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</si>
  <si>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</si>
  <si>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</si>
  <si>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</si>
  <si>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</si>
  <si>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</si>
  <si>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</si>
  <si>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</si>
  <si>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</si>
  <si>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</si>
  <si>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</si>
  <si>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</si>
  <si>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</si>
  <si>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</si>
  <si>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</si>
  <si>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</si>
  <si>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</si>
  <si>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</si>
  <si>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</si>
  <si>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</si>
  <si>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</si>
  <si>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</si>
  <si>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</si>
  <si>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</si>
  <si>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</si>
  <si>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</si>
  <si>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</si>
  <si>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</si>
  <si>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</si>
  <si>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</si>
  <si>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</si>
  <si>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</si>
  <si>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</si>
  <si>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</si>
  <si>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</si>
  <si>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</si>
  <si>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</si>
  <si>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</si>
  <si>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</si>
  <si>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</si>
  <si>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</si>
  <si>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</si>
  <si>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</si>
  <si>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</si>
  <si>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</si>
  <si>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</si>
  <si>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</si>
  <si>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</si>
  <si>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</si>
  <si>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</si>
  <si>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</si>
  <si>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</si>
  <si>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</si>
  <si>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</si>
  <si>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</si>
  <si>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</si>
  <si>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</si>
  <si>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</si>
  <si>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</si>
  <si>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</si>
  <si>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</si>
  <si>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</si>
  <si>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</si>
  <si>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</si>
  <si>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</si>
  <si>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</si>
  <si>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</si>
  <si>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</si>
  <si>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</si>
  <si>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</si>
  <si>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</si>
  <si>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</si>
  <si>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</si>
  <si>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</si>
  <si>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</si>
  <si>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</si>
  <si>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</si>
  <si>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</si>
  <si>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</si>
  <si>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</si>
  <si>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</si>
  <si>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</si>
  <si>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</si>
  <si>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</si>
  <si>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</si>
  <si>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</si>
  <si>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</si>
  <si>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</si>
  <si>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</si>
  <si>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</si>
  <si>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</si>
  <si>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</si>
  <si>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</si>
  <si>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</si>
  <si>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</si>
  <si>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</si>
  <si>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</si>
  <si>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</si>
  <si>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</si>
  <si>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</si>
  <si>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</si>
  <si>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</si>
  <si>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</si>
  <si>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</si>
  <si>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</si>
  <si>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</si>
  <si>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</si>
  <si>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</si>
  <si>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</si>
  <si>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</si>
  <si>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</si>
  <si>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</si>
  <si>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</si>
  <si>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</si>
  <si>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</si>
  <si>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</si>
  <si>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</si>
  <si>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</si>
  <si>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</si>
  <si>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</si>
  <si>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</si>
  <si>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</si>
  <si>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</si>
  <si>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</si>
  <si>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</si>
  <si>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</si>
  <si>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</si>
  <si>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</si>
  <si>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</si>
  <si>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</si>
  <si>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</si>
  <si>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</si>
  <si>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</si>
  <si>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</si>
  <si>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</si>
  <si>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</si>
  <si>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</si>
  <si>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</si>
  <si>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</si>
  <si>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</si>
  <si>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</si>
  <si>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</si>
  <si>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</si>
  <si>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</si>
  <si>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</si>
  <si>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</si>
  <si>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</si>
  <si>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</si>
  <si>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</si>
  <si>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</si>
  <si>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</si>
  <si>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</si>
  <si>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</si>
  <si>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</si>
  <si>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</si>
  <si>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</si>
  <si>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</si>
  <si>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</si>
  <si>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</si>
  <si>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</si>
  <si>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</si>
  <si>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</si>
  <si>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</si>
  <si>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</si>
  <si>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</si>
  <si>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</si>
  <si>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</si>
  <si>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</si>
  <si>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</si>
  <si>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</si>
  <si>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</si>
  <si>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</si>
  <si>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</si>
  <si>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</si>
  <si>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</si>
  <si>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</si>
  <si>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</si>
  <si>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</si>
  <si>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</si>
  <si>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</si>
  <si>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</si>
  <si>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</si>
  <si>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</si>
  <si>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</si>
  <si>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</si>
  <si>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</si>
  <si>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</si>
  <si>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</si>
  <si>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</si>
  <si>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</si>
  <si>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</si>
  <si>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</si>
  <si>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</si>
  <si>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</si>
  <si>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</si>
  <si>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</si>
  <si>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</si>
  <si>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</si>
  <si>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</si>
  <si>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</si>
  <si>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</si>
  <si>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</si>
  <si>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</si>
  <si>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</si>
  <si>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</si>
  <si>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</si>
  <si>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</si>
  <si>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</si>
  <si>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</si>
  <si>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</si>
  <si>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</si>
  <si>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</si>
  <si>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</si>
  <si>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</si>
  <si>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</si>
  <si>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</si>
  <si>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</si>
  <si>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</si>
  <si>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</si>
  <si>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</si>
  <si>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</si>
  <si>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</si>
  <si>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</si>
  <si>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</si>
  <si>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</si>
  <si>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</si>
  <si>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</si>
  <si>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</si>
  <si>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</si>
  <si>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</si>
  <si>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</si>
  <si>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</si>
  <si>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</si>
  <si>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</si>
  <si>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</si>
  <si>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</si>
  <si>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</si>
  <si>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</si>
  <si>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</si>
  <si>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</si>
  <si>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</si>
  <si>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</si>
  <si>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</si>
  <si>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</si>
  <si>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</si>
  <si>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</si>
  <si>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</si>
  <si>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</si>
  <si>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</si>
  <si>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</si>
  <si>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</si>
  <si>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</si>
  <si>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</si>
  <si>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</si>
  <si>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</si>
  <si>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</si>
  <si>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</si>
  <si>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</si>
  <si>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</si>
  <si>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</si>
  <si>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</si>
  <si>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</si>
  <si>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</si>
  <si>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</si>
  <si>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</si>
  <si>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</si>
  <si>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</si>
  <si>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</si>
  <si>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</si>
  <si>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</si>
  <si>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</si>
  <si>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</si>
  <si>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</si>
  <si>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</si>
  <si>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</si>
  <si>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</si>
  <si>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</si>
  <si>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</si>
  <si>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</si>
  <si>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</si>
  <si>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</si>
  <si>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</si>
  <si>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</si>
  <si>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</si>
  <si>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</si>
  <si>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</si>
  <si>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</si>
  <si>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</si>
  <si>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</si>
  <si>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</si>
  <si>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</si>
  <si>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</si>
  <si>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</si>
  <si>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</si>
  <si>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</si>
  <si>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</si>
  <si>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</si>
  <si>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</si>
  <si>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</si>
  <si>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</si>
  <si>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</si>
  <si>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</si>
  <si>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</si>
  <si>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</si>
  <si>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</si>
  <si>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</si>
  <si>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</si>
  <si>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</si>
  <si>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</si>
  <si>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</si>
  <si>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</si>
  <si>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</si>
  <si>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</si>
  <si>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</si>
  <si>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</si>
  <si>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</si>
  <si>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</si>
  <si>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</si>
  <si>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</si>
  <si>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</si>
  <si>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</si>
  <si>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</si>
  <si>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</si>
  <si>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</si>
  <si>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</si>
  <si>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</si>
  <si>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</si>
  <si>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</si>
  <si>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</si>
  <si>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</si>
  <si>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</si>
  <si>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</si>
  <si>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</si>
  <si>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</si>
  <si>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</si>
  <si>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</si>
  <si>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</si>
  <si>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</si>
  <si>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</si>
  <si>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</si>
  <si>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</si>
  <si>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</si>
  <si>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</si>
  <si>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</si>
  <si>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</si>
  <si>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</si>
  <si>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</si>
  <si>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</si>
  <si>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</si>
  <si>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</si>
  <si>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</si>
  <si>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</si>
  <si>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</si>
  <si>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</si>
  <si>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</si>
  <si>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</si>
  <si>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</si>
  <si>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</si>
  <si>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</si>
  <si>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</si>
  <si>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</si>
  <si>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</si>
  <si>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</si>
  <si>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</si>
  <si>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</si>
  <si>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</si>
  <si>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</si>
  <si>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</si>
  <si>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</si>
  <si>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</si>
  <si>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</si>
  <si>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</si>
  <si>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</si>
  <si>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</si>
  <si>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</si>
  <si>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</si>
  <si>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</si>
  <si>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</si>
  <si>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</si>
  <si>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</si>
  <si>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</si>
  <si>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</si>
  <si>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</si>
  <si>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</si>
  <si>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</si>
  <si>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</si>
  <si>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</si>
  <si>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</si>
  <si>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</si>
  <si>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</si>
  <si>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</si>
  <si>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</si>
  <si>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</si>
  <si>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</si>
  <si>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</si>
  <si>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</si>
  <si>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</si>
  <si>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</si>
  <si>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</si>
  <si>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</si>
  <si>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</si>
  <si>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</si>
  <si>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</si>
  <si>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</si>
  <si>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</si>
  <si>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</si>
  <si>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</si>
  <si>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</si>
  <si>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</si>
  <si>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</si>
  <si>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</si>
  <si>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</si>
  <si>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</si>
  <si>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</si>
  <si>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</si>
  <si>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</si>
  <si>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</si>
  <si>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</si>
  <si>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</si>
  <si>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</si>
  <si>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</si>
  <si>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</si>
  <si>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</si>
  <si>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</si>
  <si>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</si>
  <si>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</si>
  <si>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</si>
  <si>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</si>
  <si>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</si>
  <si>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</si>
  <si>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</si>
  <si>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</si>
  <si>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</si>
  <si>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</si>
  <si>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</si>
  <si>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</si>
  <si>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</si>
  <si>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</si>
  <si>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</si>
  <si>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</si>
  <si>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</si>
  <si>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</si>
  <si>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</si>
  <si>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</si>
  <si>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</si>
  <si>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</si>
  <si>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</si>
  <si>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</si>
  <si>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</si>
  <si>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</si>
  <si>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</si>
  <si>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</si>
  <si>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</si>
  <si>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</si>
  <si>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</si>
  <si>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</si>
  <si>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</si>
  <si>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</si>
  <si>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</si>
  <si>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</si>
  <si>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</si>
  <si>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</si>
  <si>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</si>
  <si>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</si>
  <si>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</si>
  <si>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</si>
  <si>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</si>
  <si>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</si>
  <si>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</si>
  <si>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</si>
  <si>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</si>
  <si>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</si>
  <si>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</si>
  <si>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</si>
  <si>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</si>
  <si>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</si>
  <si>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</si>
  <si>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</si>
  <si>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</si>
  <si>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</si>
  <si>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</si>
  <si>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</si>
  <si>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</si>
  <si>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</si>
  <si>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</si>
  <si>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</si>
  <si>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</si>
  <si>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</si>
  <si>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</si>
  <si>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</si>
  <si>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</si>
  <si>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</si>
  <si>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</si>
  <si>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</si>
  <si>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</si>
  <si>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</si>
  <si>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</si>
  <si>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</si>
  <si>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</si>
  <si>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</si>
  <si>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</si>
  <si>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</si>
  <si>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</si>
  <si>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</si>
  <si>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</si>
  <si>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</si>
  <si>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</si>
  <si>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</si>
  <si>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</si>
  <si>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</si>
  <si>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</si>
  <si>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</si>
  <si>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</si>
  <si>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</si>
  <si>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</si>
  <si>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</si>
  <si>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</si>
  <si>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</si>
  <si>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</si>
  <si>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</si>
  <si>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</si>
  <si>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</si>
  <si>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</si>
  <si>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</si>
  <si>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</si>
  <si>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</si>
  <si>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</si>
  <si>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</si>
  <si>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</si>
  <si>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</si>
  <si>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</si>
  <si>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</si>
  <si>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</si>
  <si>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</si>
  <si>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</si>
  <si>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</si>
  <si>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</si>
  <si>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</si>
  <si>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</si>
  <si>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</si>
  <si>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</si>
  <si>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</si>
  <si>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</si>
  <si>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</si>
  <si>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</si>
  <si>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</si>
  <si>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</si>
  <si>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</si>
  <si>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</si>
  <si>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</si>
  <si>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</si>
  <si>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</si>
  <si>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</si>
  <si>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</si>
  <si>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</si>
  <si>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</si>
  <si>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</si>
  <si>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</si>
  <si>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</si>
  <si>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</si>
  <si>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</si>
  <si>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</si>
  <si>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</si>
  <si>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</si>
  <si>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</si>
  <si>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</si>
  <si>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</si>
  <si>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</si>
  <si>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</si>
  <si>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</si>
  <si>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</si>
  <si>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</si>
  <si>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</si>
  <si>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</si>
  <si>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</si>
  <si>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</si>
  <si>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</si>
  <si>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</si>
  <si>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</si>
  <si>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</si>
  <si>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</si>
  <si>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</si>
  <si>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</si>
  <si>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</si>
  <si>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</si>
  <si>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</si>
  <si>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</si>
  <si>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</si>
  <si>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</si>
  <si>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</si>
  <si>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</si>
  <si>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</si>
  <si>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</si>
  <si>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</si>
  <si>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</si>
  <si>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</si>
  <si>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</si>
  <si>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</si>
  <si>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</si>
  <si>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</si>
  <si>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</si>
  <si>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</si>
  <si>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</si>
  <si>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</si>
  <si>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</si>
  <si>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</si>
  <si>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</si>
  <si>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</si>
  <si>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</si>
  <si>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</si>
  <si>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</si>
  <si>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</si>
  <si>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</si>
  <si>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</si>
  <si>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</si>
  <si>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</si>
  <si>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</si>
  <si>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</si>
  <si>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</si>
  <si>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</si>
  <si>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</si>
  <si>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</si>
  <si>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</si>
  <si>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</si>
  <si>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</si>
  <si>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</si>
  <si>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</si>
  <si>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</si>
  <si>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</si>
  <si>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</si>
  <si>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</si>
  <si>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</si>
  <si>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</si>
  <si>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</si>
  <si>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</si>
  <si>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</si>
  <si>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</si>
  <si>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</si>
  <si>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</si>
  <si>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</si>
  <si>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</si>
  <si>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</si>
  <si>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</si>
  <si>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</si>
  <si>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</si>
  <si>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</si>
  <si>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</si>
  <si>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</si>
  <si>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</si>
  <si>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</si>
  <si>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</si>
  <si>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</si>
  <si>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</si>
  <si>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</si>
  <si>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</si>
  <si>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</si>
  <si>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</si>
  <si>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</si>
  <si>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</si>
  <si>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</si>
  <si>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</si>
  <si>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</si>
  <si>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</si>
  <si>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</si>
  <si>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</si>
  <si>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</si>
  <si>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</si>
  <si>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</si>
  <si>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</si>
  <si>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</si>
  <si>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</si>
  <si>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</si>
  <si>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</si>
  <si>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</si>
  <si>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</si>
  <si>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</si>
  <si>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</si>
  <si>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</si>
  <si>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</si>
  <si>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</si>
  <si>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</si>
  <si>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</si>
  <si>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</si>
  <si>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</si>
  <si>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</si>
  <si>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</si>
  <si>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</si>
  <si>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</si>
  <si>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</si>
  <si>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</si>
  <si>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</si>
  <si>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</si>
  <si>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</si>
  <si>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</si>
  <si>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</si>
  <si>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</si>
  <si>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</si>
  <si>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</si>
  <si>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</si>
  <si>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</si>
  <si>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</si>
  <si>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</si>
  <si>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</si>
  <si>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</si>
  <si>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</si>
  <si>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</si>
  <si>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</si>
  <si>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</si>
  <si>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</si>
  <si>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</si>
  <si>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</si>
  <si>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</si>
  <si>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</si>
  <si>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</si>
  <si>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</si>
  <si>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</si>
  <si>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</si>
  <si>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</si>
  <si>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</si>
  <si>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</si>
  <si>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</si>
  <si>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</si>
  <si>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</si>
  <si>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</si>
  <si>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</si>
  <si>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</si>
  <si>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</si>
  <si>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</si>
  <si>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</si>
  <si>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</si>
  <si>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</si>
  <si>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</si>
  <si>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</si>
  <si>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</si>
  <si>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</si>
  <si>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</si>
  <si>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</si>
  <si>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</si>
  <si>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</si>
  <si>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</si>
  <si>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</si>
  <si>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</si>
  <si>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</si>
  <si>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</si>
  <si>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</si>
  <si>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</si>
  <si>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</si>
  <si>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</si>
  <si>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</si>
  <si>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</si>
  <si>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</si>
  <si>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</si>
  <si>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</si>
  <si>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</si>
  <si>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</si>
  <si>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</si>
  <si>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</si>
  <si>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</si>
  <si>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</si>
  <si>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</si>
  <si>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</si>
  <si>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</si>
  <si>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</si>
  <si>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</si>
  <si>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</si>
  <si>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</si>
  <si>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</si>
  <si>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</si>
  <si>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</si>
  <si>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</si>
  <si>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</si>
  <si>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</si>
  <si>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</si>
  <si>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</si>
  <si>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</si>
  <si>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</si>
  <si>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</si>
  <si>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</si>
  <si>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</si>
  <si>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</si>
  <si>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</si>
  <si>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</si>
  <si>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</si>
  <si>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</si>
  <si>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</si>
  <si>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</si>
  <si>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</si>
  <si>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</si>
  <si>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</si>
  <si>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</si>
  <si>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</si>
  <si>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</si>
  <si>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</si>
  <si>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</si>
  <si>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</si>
  <si>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</si>
  <si>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</si>
  <si>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</si>
  <si>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</si>
  <si>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</si>
  <si>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</si>
  <si>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</si>
  <si>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</si>
  <si>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</si>
  <si>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</si>
  <si>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</si>
  <si>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</si>
  <si>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</si>
  <si>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</si>
  <si>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</si>
  <si>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</si>
  <si>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</si>
  <si>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</si>
  <si>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</si>
  <si>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</si>
  <si>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</si>
  <si>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</si>
  <si>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</si>
  <si>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</si>
  <si>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</si>
  <si>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</si>
  <si>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</si>
  <si>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</si>
  <si>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</si>
  <si>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</si>
  <si>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</si>
  <si>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</si>
  <si>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</si>
  <si>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</si>
  <si>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</si>
  <si>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</si>
  <si>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</si>
  <si>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</si>
  <si>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</si>
  <si>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</si>
  <si>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</si>
  <si>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</si>
  <si>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</si>
  <si>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</si>
  <si>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</si>
  <si>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</si>
  <si>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</si>
  <si>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</si>
  <si>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</si>
  <si>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</si>
  <si>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</si>
  <si>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</si>
  <si>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</si>
  <si>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</si>
  <si>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</si>
  <si>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</si>
  <si>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</si>
  <si>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</si>
  <si>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</si>
  <si>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</si>
  <si>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</si>
  <si>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</si>
  <si>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</si>
  <si>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</si>
  <si>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</si>
  <si>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</si>
  <si>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</si>
  <si>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</si>
  <si>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</si>
  <si>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</si>
  <si>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</si>
  <si>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</si>
  <si>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</si>
  <si>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</si>
  <si>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</si>
  <si>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</si>
  <si>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</si>
  <si>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</si>
  <si>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</si>
  <si>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</si>
  <si>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</si>
  <si>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</si>
  <si>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</si>
  <si>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</si>
  <si>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</si>
  <si>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</si>
  <si>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</si>
  <si>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</si>
  <si>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</si>
  <si>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</si>
  <si>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</si>
  <si>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</si>
  <si>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</si>
  <si>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</si>
  <si>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</si>
  <si>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</si>
  <si>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</si>
  <si>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</si>
  <si>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</si>
  <si>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</si>
  <si>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</si>
  <si>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</si>
  <si>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</si>
  <si>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</si>
  <si>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</si>
  <si>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</si>
  <si>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</si>
  <si>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</si>
  <si>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</si>
  <si>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</si>
  <si>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</si>
  <si>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</si>
  <si>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</si>
  <si>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</si>
  <si>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</si>
  <si>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</si>
  <si>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</si>
  <si>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</si>
  <si>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</si>
  <si>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</si>
  <si>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</si>
  <si>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</si>
  <si>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</si>
  <si>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</si>
  <si>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</si>
  <si>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</si>
  <si>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</si>
  <si>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</si>
  <si>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</si>
  <si>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</si>
  <si>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</si>
  <si>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</si>
  <si>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</si>
  <si>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</si>
  <si>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</si>
  <si>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</si>
  <si>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</si>
  <si>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</si>
  <si>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</si>
  <si>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</si>
  <si>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</si>
  <si>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</si>
  <si>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</si>
  <si>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</si>
  <si>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</si>
  <si>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</si>
  <si>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</si>
  <si>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</si>
  <si>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</si>
  <si>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</si>
  <si>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</si>
  <si>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</si>
  <si>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</si>
  <si>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</si>
  <si>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</si>
  <si>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</si>
  <si>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</si>
  <si>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</si>
  <si>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</si>
  <si>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</si>
  <si>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</si>
  <si>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</si>
  <si>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</si>
  <si>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</si>
  <si>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</si>
  <si>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</si>
  <si>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</si>
  <si>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</si>
  <si>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</si>
  <si>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</si>
  <si>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</si>
  <si>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</si>
  <si>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</si>
  <si>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</si>
  <si>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</si>
  <si>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</si>
  <si>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</si>
  <si>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</si>
  <si>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</si>
  <si>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</si>
  <si>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</si>
  <si>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</si>
  <si>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</si>
  <si>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</si>
  <si>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</si>
  <si>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</si>
  <si>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</si>
  <si>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</si>
  <si>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</si>
  <si>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</si>
  <si>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</si>
  <si>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</si>
  <si>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</si>
  <si>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</si>
  <si>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</si>
  <si>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</si>
  <si>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</si>
  <si>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</si>
  <si>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</si>
  <si>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</si>
  <si>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</si>
  <si>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</si>
  <si>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</si>
  <si>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</si>
  <si>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</si>
  <si>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</si>
  <si>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</si>
  <si>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</si>
  <si>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</si>
  <si>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</si>
  <si>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</si>
  <si>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</si>
  <si>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</si>
  <si>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</si>
  <si>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</si>
  <si>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</si>
  <si>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</si>
  <si>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</si>
  <si>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</si>
  <si>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</si>
  <si>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</si>
  <si>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</si>
  <si>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</si>
  <si>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</si>
  <si>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</si>
  <si>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</si>
  <si>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</si>
  <si>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</si>
  <si>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</si>
  <si>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</si>
  <si>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</si>
  <si>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</si>
  <si>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</si>
  <si>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</si>
  <si>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</si>
  <si>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</si>
  <si>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</si>
  <si>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</si>
  <si>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</si>
  <si>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</si>
  <si>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</si>
  <si>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</si>
  <si>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</si>
  <si>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</si>
  <si>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</si>
  <si>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</si>
  <si>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</si>
  <si>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</si>
  <si>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</si>
  <si>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</si>
  <si>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</si>
  <si>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</si>
  <si>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</si>
  <si>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</si>
  <si>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</si>
  <si>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</si>
  <si>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</si>
  <si>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</si>
  <si>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</si>
  <si>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</si>
  <si>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</si>
  <si>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</si>
  <si>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</si>
  <si>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</si>
  <si>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</si>
  <si>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</si>
  <si>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</si>
  <si>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</si>
  <si>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</si>
  <si>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</si>
  <si>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</si>
  <si>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</si>
  <si>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</si>
  <si>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</si>
  <si>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</si>
  <si>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</si>
  <si>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</si>
  <si>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</si>
  <si>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</si>
  <si>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</si>
  <si>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</si>
  <si>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</si>
  <si>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</si>
  <si>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</si>
  <si>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</si>
  <si>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</si>
  <si>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</si>
  <si>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</si>
  <si>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</si>
  <si>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</si>
  <si>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</si>
  <si>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</si>
  <si>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</si>
  <si>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</si>
  <si>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</si>
  <si>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</si>
  <si>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</si>
  <si>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</si>
  <si>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</si>
  <si>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</si>
  <si>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</si>
  <si>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</si>
  <si>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</si>
  <si>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</si>
  <si>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</si>
  <si>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</si>
  <si>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</si>
  <si>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</si>
  <si>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</si>
  <si>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</si>
  <si>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</si>
  <si>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</si>
  <si>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</si>
  <si>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</si>
  <si>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</si>
  <si>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</si>
  <si>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</si>
  <si>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</si>
  <si>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</si>
  <si>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</si>
  <si>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</si>
  <si>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</si>
  <si>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</si>
  <si>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</si>
  <si>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</si>
  <si>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</si>
  <si>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</si>
  <si>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</si>
  <si>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</si>
  <si>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</si>
  <si>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</si>
  <si>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</si>
  <si>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</si>
  <si>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</si>
  <si>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</si>
  <si>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</si>
  <si>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</si>
  <si>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</si>
  <si>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</si>
  <si>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</si>
  <si>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</si>
  <si>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</si>
  <si>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</si>
  <si>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</si>
  <si>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</si>
  <si>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</si>
  <si>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</si>
  <si>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</si>
  <si>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</si>
  <si>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</si>
  <si>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</si>
  <si>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</si>
  <si>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</si>
  <si>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</si>
  <si>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</si>
  <si>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</si>
  <si>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</si>
  <si>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</si>
  <si>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</si>
  <si>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</si>
  <si>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</si>
  <si>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</si>
  <si>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</si>
  <si>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</si>
  <si>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</si>
  <si>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</si>
  <si>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</si>
  <si>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</si>
  <si>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</si>
  <si>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</si>
  <si>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</si>
  <si>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</si>
  <si>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</si>
  <si>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</si>
  <si>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</si>
  <si>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</si>
  <si>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</si>
  <si>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</si>
  <si>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</si>
  <si>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</si>
  <si>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</si>
  <si>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</si>
  <si>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</si>
  <si>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</si>
  <si>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</si>
  <si>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</si>
  <si>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</si>
  <si>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</si>
  <si>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</si>
  <si>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</si>
  <si>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</si>
  <si>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</si>
  <si>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</si>
  <si>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</si>
  <si>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</si>
  <si>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</si>
  <si>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</si>
  <si>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</si>
  <si>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</si>
  <si>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</si>
  <si>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</si>
  <si>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</si>
  <si>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</si>
  <si>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</si>
  <si>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</si>
  <si>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</si>
  <si>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</si>
  <si>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</si>
  <si>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</si>
  <si>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</si>
  <si>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</si>
  <si>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</si>
  <si>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</si>
  <si>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</si>
  <si>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</si>
  <si>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</si>
  <si>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</si>
  <si>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</si>
  <si>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</si>
  <si>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</si>
  <si>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</si>
  <si>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</si>
  <si>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</si>
  <si>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</si>
  <si>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</si>
  <si>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</si>
  <si>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</si>
  <si>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</si>
  <si>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</si>
  <si>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</si>
  <si>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</si>
  <si>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</si>
  <si>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</si>
  <si>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</si>
  <si>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</si>
  <si>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</si>
  <si>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</si>
  <si>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</si>
  <si>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</si>
  <si>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</si>
  <si>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</si>
  <si>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</si>
  <si>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</si>
  <si>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</si>
  <si>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</si>
  <si>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</si>
  <si>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</si>
  <si>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</si>
  <si>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</si>
  <si>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</si>
  <si>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</si>
  <si>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</si>
  <si>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</si>
  <si>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</si>
  <si>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</si>
  <si>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</si>
  <si>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</si>
  <si>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</si>
  <si>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</si>
  <si>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</si>
  <si>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</si>
  <si>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</si>
  <si>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</si>
  <si>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</si>
  <si>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</si>
  <si>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</si>
  <si>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</si>
  <si>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</si>
  <si>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</si>
  <si>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</si>
  <si>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</si>
  <si>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</si>
  <si>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</si>
  <si>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</si>
  <si>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</si>
  <si>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</si>
  <si>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</si>
  <si>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</si>
  <si>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</si>
  <si>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</si>
  <si>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</si>
  <si>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</si>
  <si>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</si>
  <si>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</si>
  <si>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</si>
  <si>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</si>
  <si>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</si>
  <si>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</si>
  <si>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</si>
  <si>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</si>
  <si>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</si>
  <si>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</si>
  <si>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</si>
  <si>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</si>
  <si>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</si>
  <si>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</si>
  <si>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</si>
  <si>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</si>
  <si>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</si>
  <si>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</si>
  <si>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</si>
  <si>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</si>
  <si>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</si>
  <si>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</si>
  <si>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</si>
  <si>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</si>
  <si>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</si>
  <si>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</si>
  <si>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</si>
  <si>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</si>
  <si>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</si>
  <si>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</si>
  <si>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</si>
  <si>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</si>
  <si>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</si>
  <si>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</si>
  <si>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</si>
  <si>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</si>
  <si>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</si>
  <si>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</si>
  <si>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</si>
  <si>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</si>
  <si>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</si>
  <si>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</si>
  <si>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</si>
  <si>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</si>
  <si>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</si>
  <si>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</si>
  <si>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</si>
  <si>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</si>
  <si>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</si>
  <si>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</si>
  <si>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</si>
  <si>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</si>
  <si>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</si>
  <si>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</si>
  <si>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</si>
  <si>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</si>
  <si>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</si>
  <si>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</si>
  <si>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</si>
  <si>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</si>
  <si>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</si>
  <si>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</si>
  <si>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</si>
  <si>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</si>
  <si>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</si>
  <si>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</si>
  <si>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</si>
  <si>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</si>
  <si>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</si>
  <si>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</si>
  <si>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</si>
  <si>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</si>
  <si>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</si>
  <si>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</si>
  <si>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</si>
  <si>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</si>
  <si>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</si>
  <si>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</si>
  <si>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</si>
  <si>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</si>
  <si>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</si>
  <si>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</si>
  <si>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</si>
  <si>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</si>
  <si>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</si>
  <si>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</si>
  <si>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</si>
  <si>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</si>
  <si>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</si>
  <si>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</si>
  <si>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</si>
  <si>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</si>
  <si>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</si>
  <si>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</si>
  <si>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</si>
  <si>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</si>
  <si>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</si>
  <si>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</si>
  <si>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</si>
  <si>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</si>
  <si>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</si>
  <si>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</si>
  <si>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</si>
  <si>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</si>
  <si>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</si>
  <si>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</si>
  <si>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</si>
  <si>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</si>
  <si>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</si>
  <si>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</si>
  <si>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</si>
  <si>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</si>
  <si>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</si>
  <si>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</si>
  <si>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</si>
  <si>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</si>
  <si>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</si>
  <si>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</si>
  <si>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</si>
  <si>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</si>
  <si>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</si>
  <si>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</si>
  <si>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</si>
  <si>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</si>
  <si>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</si>
  <si>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</si>
  <si>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</si>
  <si>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</si>
  <si>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</si>
  <si>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</si>
  <si>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</si>
  <si>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</si>
  <si>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</si>
  <si>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</si>
  <si>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</si>
  <si>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</si>
  <si>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</si>
  <si>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</si>
  <si>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</si>
  <si>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</si>
  <si>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</si>
  <si>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</si>
  <si>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</si>
  <si>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</si>
  <si>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</si>
  <si>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</si>
  <si>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</si>
  <si>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</si>
  <si>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</si>
  <si>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</si>
  <si>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</si>
  <si>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</si>
  <si>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</si>
  <si>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</si>
  <si>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</si>
  <si>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</si>
  <si>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</si>
  <si>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</si>
  <si>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</si>
  <si>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</si>
  <si>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</si>
  <si>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</si>
  <si>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</si>
  <si>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</si>
  <si>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</si>
  <si>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</si>
  <si>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</si>
  <si>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</si>
  <si>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</si>
  <si>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</si>
  <si>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</si>
  <si>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</si>
  <si>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</si>
  <si>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</si>
  <si>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</si>
  <si>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</si>
  <si>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</si>
  <si>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</si>
  <si>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</si>
  <si>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</si>
  <si>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</si>
  <si>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</si>
  <si>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</si>
  <si>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</si>
  <si>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</si>
  <si>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</si>
  <si>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</si>
  <si>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</si>
  <si>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</si>
  <si>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</si>
  <si>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</si>
  <si>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</si>
  <si>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</si>
  <si>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</si>
  <si>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</si>
  <si>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</si>
  <si>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</si>
  <si>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</si>
  <si>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</si>
  <si>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</si>
  <si>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</si>
  <si>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</si>
  <si>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</si>
  <si>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</si>
  <si>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</si>
  <si>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</si>
  <si>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</si>
  <si>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</si>
  <si>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</si>
  <si>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</si>
  <si>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</si>
  <si>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</si>
  <si>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</si>
  <si>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</si>
  <si>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</si>
  <si>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</si>
  <si>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</si>
  <si>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</si>
  <si>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</si>
  <si>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</si>
  <si>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</si>
  <si>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</si>
  <si>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</si>
  <si>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</si>
  <si>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</si>
  <si>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</si>
  <si>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</si>
  <si>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</si>
  <si>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</si>
  <si>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</si>
  <si>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</si>
  <si>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</si>
  <si>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</si>
  <si>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</si>
  <si>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</si>
  <si>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</si>
  <si>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</si>
  <si>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</si>
  <si>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</si>
  <si>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</si>
  <si>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</si>
  <si>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</si>
  <si>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</si>
  <si>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</si>
  <si>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</si>
  <si>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</si>
  <si>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</si>
  <si>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</si>
  <si>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</si>
  <si>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</si>
  <si>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</si>
  <si>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</si>
  <si>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</si>
  <si>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</si>
  <si>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</si>
  <si>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</si>
  <si>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</si>
  <si>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</si>
  <si>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</si>
  <si>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</si>
  <si>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</si>
  <si>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</si>
  <si>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</si>
  <si>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</si>
  <si>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</si>
  <si>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</si>
  <si>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</si>
  <si>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</si>
  <si>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</si>
  <si>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</si>
  <si>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</si>
  <si>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</si>
  <si>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</si>
  <si>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</si>
  <si>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</si>
  <si>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</si>
  <si>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</si>
  <si>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</si>
  <si>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</si>
  <si>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</si>
  <si>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</si>
  <si>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</si>
  <si>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</si>
  <si>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</si>
  <si>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</si>
  <si>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</si>
  <si>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</si>
  <si>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</si>
  <si>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</si>
  <si>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</si>
  <si>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</si>
  <si>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</si>
  <si>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</si>
  <si>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</si>
  <si>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</si>
  <si>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</si>
  <si>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</si>
  <si>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</si>
  <si>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</si>
  <si>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</si>
  <si>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</si>
  <si>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</si>
  <si>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</si>
  <si>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</si>
  <si>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</si>
  <si>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</si>
  <si>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</si>
  <si>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</si>
  <si>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</si>
  <si>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</si>
  <si>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</si>
  <si>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</si>
  <si>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</si>
  <si>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</si>
  <si>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</si>
  <si>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</si>
  <si>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</si>
  <si>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</si>
  <si>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</si>
  <si>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</si>
  <si>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</si>
  <si>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</si>
  <si>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</si>
  <si>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</si>
  <si>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</si>
  <si>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</si>
  <si>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</si>
  <si>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</si>
  <si>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</si>
  <si>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</si>
  <si>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</si>
  <si>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</si>
  <si>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</si>
  <si>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</si>
  <si>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</si>
  <si>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</si>
  <si>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</si>
  <si>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</si>
  <si>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</si>
  <si>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</si>
  <si>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</si>
  <si>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</si>
  <si>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</si>
  <si>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</si>
  <si>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</si>
  <si>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</si>
  <si>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</si>
  <si>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</si>
  <si>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</si>
  <si>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</si>
  <si>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</si>
  <si>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</si>
  <si>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</si>
  <si>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</si>
  <si>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</si>
  <si>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</si>
  <si>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</si>
  <si>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</si>
  <si>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</si>
  <si>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</si>
  <si>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</si>
  <si>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</si>
  <si>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</si>
  <si>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</si>
  <si>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</si>
  <si>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</si>
  <si>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</si>
  <si>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</si>
  <si>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</si>
  <si>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</si>
  <si>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</si>
  <si>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</si>
  <si>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</si>
  <si>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</si>
  <si>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</si>
  <si>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</si>
  <si>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</si>
  <si>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</si>
  <si>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</si>
  <si>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</si>
  <si>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</si>
  <si>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</si>
  <si>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</si>
  <si>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</si>
  <si>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</si>
  <si>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</si>
  <si>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</si>
  <si>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</si>
  <si>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</si>
  <si>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</si>
  <si>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</si>
  <si>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</si>
  <si>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</si>
  <si>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</si>
  <si>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</si>
  <si>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</si>
  <si>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</si>
  <si>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</si>
  <si>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</si>
  <si>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</si>
  <si>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</si>
  <si>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</si>
  <si>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</si>
  <si>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</si>
  <si>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</si>
  <si>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</si>
  <si>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</si>
  <si>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</si>
  <si>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</si>
  <si>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</si>
  <si>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</si>
  <si>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</si>
  <si>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</si>
  <si>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</si>
  <si>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</si>
  <si>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</si>
  <si>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</si>
  <si>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</si>
  <si>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</si>
  <si>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</si>
  <si>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</si>
  <si>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</si>
  <si>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</si>
  <si>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</si>
  <si>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</si>
  <si>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</si>
  <si>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</si>
  <si>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</si>
  <si>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</si>
  <si>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</si>
  <si>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</si>
  <si>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</si>
  <si>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</si>
  <si>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</si>
  <si>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</si>
  <si>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</si>
  <si>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</si>
  <si>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</si>
  <si>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</si>
  <si>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</si>
  <si>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</si>
  <si>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</si>
  <si>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</si>
  <si>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</si>
  <si>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</si>
  <si>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</si>
  <si>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</si>
  <si>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</si>
  <si>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</si>
  <si>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</si>
  <si>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</si>
  <si>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</si>
  <si>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</si>
  <si>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</si>
  <si>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</si>
  <si>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</si>
  <si>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</si>
  <si>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</si>
  <si>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</si>
  <si>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</si>
  <si>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</si>
  <si>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</si>
  <si>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</si>
  <si>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</si>
  <si>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</si>
  <si>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</si>
  <si>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</si>
  <si>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</si>
  <si>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</si>
  <si>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</si>
  <si>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</si>
  <si>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</si>
  <si>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</si>
  <si>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</si>
  <si>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</si>
  <si>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</si>
  <si>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</si>
  <si>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</si>
  <si>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</si>
  <si>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</si>
  <si>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</si>
  <si>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</si>
  <si>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</si>
  <si>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</si>
  <si>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</si>
  <si>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</si>
  <si>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</si>
  <si>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</si>
  <si>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</si>
  <si>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</si>
  <si>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</si>
  <si>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</si>
  <si>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</si>
  <si>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</si>
  <si>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</si>
  <si>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</si>
  <si>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</si>
  <si>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</si>
  <si>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</si>
  <si>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</si>
  <si>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</si>
  <si>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</si>
  <si>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</si>
  <si>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</si>
  <si>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</si>
  <si>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</si>
  <si>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</si>
  <si>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</si>
  <si>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</si>
  <si>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</si>
  <si>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</si>
  <si>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</si>
  <si>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</si>
  <si>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</si>
  <si>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</si>
  <si>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</si>
  <si>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</si>
  <si>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</si>
  <si>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</si>
  <si>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</si>
  <si>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</si>
  <si>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</si>
  <si>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</si>
  <si>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</si>
  <si>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</si>
  <si>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</si>
  <si>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</si>
  <si>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</si>
  <si>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</si>
  <si>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</si>
  <si>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</si>
  <si>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</si>
  <si>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</si>
  <si>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</si>
  <si>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</si>
  <si>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</si>
  <si>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</si>
  <si>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</si>
  <si>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</si>
  <si>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</si>
  <si>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</si>
  <si>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</si>
  <si>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</si>
  <si>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</si>
  <si>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</si>
  <si>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</si>
  <si>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</si>
  <si>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</si>
  <si>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</si>
  <si>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</si>
  <si>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</si>
  <si>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</si>
  <si>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</si>
  <si>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</si>
  <si>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</si>
  <si>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</si>
  <si>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</si>
  <si>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</si>
  <si>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</si>
  <si>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</si>
  <si>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</si>
  <si>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</si>
  <si>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</si>
  <si>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</si>
  <si>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</si>
  <si>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</si>
  <si>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</si>
  <si>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</si>
  <si>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</si>
  <si>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</si>
  <si>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</si>
  <si>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</si>
  <si>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</si>
  <si>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</si>
  <si>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</si>
  <si>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</si>
  <si>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</si>
  <si>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</si>
  <si>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</si>
  <si>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</si>
  <si>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</si>
  <si>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</si>
  <si>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</si>
  <si>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</si>
  <si>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</si>
  <si>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</si>
  <si>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</si>
  <si>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</si>
  <si>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</si>
  <si>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</si>
  <si>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</si>
  <si>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</si>
  <si>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</si>
  <si>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</si>
  <si>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</si>
  <si>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</si>
  <si>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</si>
  <si>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</si>
  <si>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</si>
  <si>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</si>
  <si>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</si>
  <si>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</si>
  <si>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</si>
  <si>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</si>
  <si>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</si>
  <si>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</si>
  <si>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</si>
  <si>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</si>
  <si>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</si>
  <si>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</si>
  <si>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</si>
  <si>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</si>
  <si>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</si>
  <si>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</si>
  <si>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</si>
  <si>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</si>
  <si>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</si>
  <si>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</si>
  <si>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</si>
  <si>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</si>
  <si>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</si>
  <si>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</si>
  <si>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</si>
  <si>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</si>
  <si>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</si>
  <si>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</si>
  <si>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</si>
  <si>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</si>
  <si>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</si>
  <si>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</si>
  <si>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</si>
  <si>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</si>
  <si>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</si>
  <si>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</si>
  <si>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</si>
  <si>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</si>
  <si>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</si>
  <si>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</si>
  <si>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</si>
  <si>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</si>
  <si>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</si>
  <si>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</si>
  <si>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</si>
  <si>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</si>
  <si>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</si>
  <si>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</si>
  <si>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</si>
  <si>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</si>
  <si>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</si>
  <si>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</si>
  <si>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</si>
  <si>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</si>
  <si>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</si>
  <si>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</si>
  <si>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</si>
  <si>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</si>
  <si>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</si>
  <si>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</si>
  <si>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</si>
  <si>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</si>
  <si>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</si>
  <si>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</si>
  <si>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</si>
  <si>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</si>
  <si>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</si>
  <si>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</si>
  <si>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</si>
  <si>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</si>
  <si>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</si>
  <si>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</si>
  <si>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</si>
  <si>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</si>
  <si>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</si>
  <si>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</si>
  <si>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</si>
  <si>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</si>
  <si>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</si>
  <si>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</si>
  <si>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</si>
  <si>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</si>
  <si>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</si>
  <si>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</si>
  <si>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</si>
  <si>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</si>
  <si>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</si>
  <si>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</si>
  <si>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</si>
  <si>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</si>
  <si>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</si>
  <si>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</si>
  <si>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</si>
  <si>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</si>
  <si>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</si>
  <si>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</si>
  <si>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</si>
  <si>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</si>
  <si>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</si>
  <si>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</si>
  <si>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</si>
  <si>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</si>
  <si>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</si>
  <si>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</si>
  <si>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</si>
  <si>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</si>
  <si>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</si>
  <si>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</si>
  <si>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</si>
  <si>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</si>
  <si>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</si>
  <si>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</si>
  <si>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</si>
  <si>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</si>
  <si>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</si>
  <si>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</si>
  <si>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</si>
  <si>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</si>
  <si>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</si>
  <si>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</si>
  <si>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</si>
  <si>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</si>
  <si>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</si>
  <si>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</si>
  <si>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</si>
  <si>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</si>
  <si>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</si>
  <si>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</si>
  <si>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</si>
  <si>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</si>
  <si>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</si>
  <si>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</si>
  <si>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</si>
  <si>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</si>
  <si>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</si>
  <si>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</si>
  <si>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</si>
  <si>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</si>
  <si>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</si>
  <si>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</si>
  <si>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</si>
  <si>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</si>
  <si>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</si>
  <si>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</si>
  <si>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</si>
  <si>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</si>
  <si>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</si>
  <si>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</si>
  <si>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</si>
  <si>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</si>
  <si>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</si>
  <si>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</si>
  <si>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</si>
  <si>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</si>
  <si>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</si>
  <si>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</si>
  <si>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</si>
  <si>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</si>
  <si>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</si>
  <si>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</si>
  <si>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</si>
  <si>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</si>
  <si>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</si>
  <si>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</si>
  <si>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</si>
  <si>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</si>
  <si>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</si>
  <si>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</si>
  <si>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</si>
  <si>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</si>
  <si>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</si>
  <si>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</si>
  <si>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</si>
  <si>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</si>
  <si>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</si>
  <si>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</si>
  <si>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</si>
  <si>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</si>
  <si>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</si>
  <si>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</si>
  <si>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</si>
  <si>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</si>
  <si>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</si>
  <si>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</si>
  <si>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</si>
  <si>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</si>
  <si>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</si>
  <si>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</si>
  <si>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</si>
  <si>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</si>
  <si>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</si>
  <si>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</si>
  <si>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</si>
  <si>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</si>
  <si>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</si>
  <si>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</si>
  <si>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</si>
  <si>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</si>
  <si>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</si>
  <si>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</si>
  <si>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</si>
  <si>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</si>
  <si>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</si>
  <si>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</si>
  <si>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</si>
  <si>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</si>
  <si>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</si>
  <si>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</si>
  <si>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</si>
  <si>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</si>
  <si>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</si>
  <si>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</si>
  <si>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</si>
  <si>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</si>
  <si>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</si>
  <si>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</si>
  <si>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</si>
  <si>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</si>
  <si>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</si>
  <si>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</si>
  <si>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</si>
  <si>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</si>
  <si>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</si>
  <si>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</si>
  <si>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</si>
  <si>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</si>
  <si>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</si>
  <si>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</si>
  <si>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</si>
  <si>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</si>
  <si>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</si>
  <si>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</si>
  <si>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</si>
  <si>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</si>
  <si>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</si>
  <si>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</si>
  <si>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</si>
  <si>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</si>
  <si>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</si>
  <si>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</si>
  <si>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</si>
  <si>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</si>
  <si>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</si>
  <si>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</si>
  <si>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</si>
  <si>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</si>
  <si>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</si>
  <si>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</si>
  <si>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</si>
  <si>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</si>
  <si>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</si>
  <si>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</si>
  <si>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</si>
  <si>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</si>
  <si>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</si>
  <si>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</si>
  <si>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</si>
  <si>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</si>
  <si>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</si>
  <si>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</si>
  <si>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</si>
  <si>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</si>
  <si>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</si>
  <si>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</si>
  <si>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</si>
  <si>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</si>
  <si>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</si>
  <si>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</si>
  <si>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</si>
  <si>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</si>
  <si>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</si>
  <si>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</si>
  <si>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</si>
  <si>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</si>
  <si>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</si>
  <si>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</si>
  <si>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</si>
  <si>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</si>
  <si>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</si>
  <si>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</si>
  <si>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</si>
  <si>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</si>
  <si>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</si>
  <si>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</si>
  <si>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</si>
  <si>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</si>
  <si>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</si>
  <si>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</si>
  <si>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</si>
  <si>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</si>
  <si>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</si>
  <si>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</si>
  <si>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</si>
  <si>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</si>
  <si>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</si>
  <si>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</si>
  <si>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</si>
  <si>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</si>
  <si>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</si>
  <si>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</si>
  <si>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</si>
  <si>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</si>
  <si>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</si>
  <si>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</si>
  <si>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</si>
  <si>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</si>
  <si>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</si>
  <si>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</si>
  <si>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</si>
  <si>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</si>
  <si>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</si>
  <si>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</si>
  <si>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</si>
  <si>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</si>
  <si>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</si>
  <si>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</si>
  <si>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</si>
  <si>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</si>
  <si>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</si>
  <si>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</si>
  <si>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</si>
  <si>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</si>
  <si>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</si>
  <si>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</si>
  <si>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</si>
  <si>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</si>
  <si>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</si>
  <si>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</si>
  <si>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</si>
  <si>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</si>
  <si>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</si>
  <si>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</si>
  <si>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</si>
  <si>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</si>
  <si>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</si>
  <si>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</si>
  <si>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</si>
  <si>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</si>
  <si>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</si>
  <si>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</si>
  <si>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</si>
  <si>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</si>
  <si>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</si>
  <si>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</si>
  <si>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</si>
  <si>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</si>
  <si>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</si>
  <si>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</si>
  <si>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</si>
  <si>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</si>
  <si>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</si>
  <si>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</si>
  <si>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</si>
  <si>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</si>
  <si>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</si>
  <si>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</si>
  <si>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</si>
  <si>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</si>
  <si>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</si>
  <si>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</si>
  <si>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</si>
  <si>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</si>
  <si>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</si>
  <si>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</si>
  <si>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</si>
  <si>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</si>
  <si>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</si>
  <si>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</si>
  <si>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</si>
  <si>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</si>
  <si>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</si>
  <si>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</si>
  <si>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</si>
  <si>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</si>
  <si>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</si>
  <si>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</si>
  <si>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</si>
  <si>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</si>
  <si>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</si>
  <si>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</si>
  <si>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</si>
  <si>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</si>
  <si>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</si>
  <si>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</si>
  <si>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</si>
  <si>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</si>
  <si>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</si>
  <si>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</si>
  <si>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</si>
  <si>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</si>
  <si>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</si>
  <si>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</si>
  <si>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</si>
  <si>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</si>
  <si>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</si>
  <si>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</si>
  <si>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</si>
  <si>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</si>
  <si>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</si>
  <si>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</si>
  <si>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</si>
  <si>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</si>
  <si>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</si>
  <si>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</si>
  <si>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</si>
  <si>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</si>
  <si>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</si>
  <si>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</si>
  <si>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</si>
  <si>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</si>
  <si>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</si>
  <si>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</si>
  <si>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</si>
  <si>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</si>
  <si>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</si>
  <si>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</si>
  <si>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</si>
  <si>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</si>
  <si>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</si>
  <si>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</si>
  <si>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</si>
  <si>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</si>
  <si>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</si>
  <si>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</si>
  <si>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</si>
  <si>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</si>
  <si>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</si>
  <si>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</si>
  <si>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</si>
  <si>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</si>
  <si>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</si>
  <si>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</si>
  <si>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</si>
  <si>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</si>
  <si>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</si>
  <si>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</si>
  <si>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</si>
  <si>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</si>
  <si>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</si>
  <si>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</si>
  <si>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</si>
  <si>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</si>
  <si>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</si>
  <si>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</si>
  <si>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</si>
  <si>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</si>
  <si>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</si>
  <si>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</si>
  <si>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</si>
  <si>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</si>
  <si>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</si>
  <si>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</si>
  <si>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</si>
  <si>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</si>
  <si>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</si>
  <si>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</si>
  <si>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</si>
  <si>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</si>
  <si>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</si>
  <si>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</si>
  <si>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</si>
  <si>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</si>
  <si>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</si>
  <si>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</si>
  <si>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</si>
  <si>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</si>
  <si>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</si>
  <si>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</si>
  <si>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</si>
  <si>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</si>
  <si>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</si>
  <si>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</si>
  <si>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</si>
  <si>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</si>
  <si>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</si>
  <si>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</si>
  <si>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</si>
  <si>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</si>
  <si>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</si>
  <si>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</si>
  <si>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</si>
  <si>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</si>
  <si>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</si>
  <si>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</si>
  <si>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</si>
  <si>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</si>
  <si>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</si>
  <si>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</si>
  <si>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</si>
  <si>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</si>
  <si>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</si>
  <si>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</si>
  <si>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</si>
  <si>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</si>
  <si>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</si>
  <si>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</si>
  <si>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</si>
  <si>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</si>
  <si>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</si>
  <si>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</si>
  <si>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</si>
  <si>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</si>
  <si>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</si>
  <si>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</si>
  <si>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</si>
  <si>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</si>
  <si>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</si>
  <si>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</si>
  <si>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</si>
  <si>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</si>
  <si>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</si>
  <si>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</si>
  <si>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</si>
  <si>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</si>
  <si>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</si>
  <si>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</si>
  <si>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</si>
  <si>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</si>
  <si>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</si>
  <si>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</si>
  <si>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</si>
  <si>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</si>
  <si>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</si>
  <si>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</si>
  <si>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</si>
  <si>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</si>
  <si>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</si>
  <si>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</si>
  <si>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</si>
  <si>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</si>
  <si>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</si>
  <si>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</si>
  <si>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</si>
  <si>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</si>
  <si>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</si>
  <si>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</si>
  <si>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</si>
  <si>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</si>
  <si>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</si>
  <si>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</si>
  <si>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</si>
  <si>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</si>
  <si>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</si>
  <si>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</si>
  <si>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</si>
  <si>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</si>
  <si>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</si>
  <si>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</si>
  <si>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</si>
  <si>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</si>
  <si>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</si>
  <si>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</si>
  <si>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</si>
  <si>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</si>
  <si>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</si>
  <si>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</si>
  <si>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</si>
  <si>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</si>
  <si>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</si>
  <si>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</si>
  <si>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</si>
  <si>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</si>
  <si>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</si>
  <si>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</si>
  <si>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</si>
  <si>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</si>
  <si>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</si>
  <si>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</si>
  <si>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</si>
  <si>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</si>
  <si>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</si>
  <si>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</si>
  <si>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</si>
  <si>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</si>
  <si>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</si>
  <si>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</si>
  <si>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</si>
  <si>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</si>
  <si>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</si>
  <si>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</si>
  <si>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</si>
  <si>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</si>
  <si>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</si>
  <si>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</si>
  <si>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</si>
  <si>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</si>
  <si>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</si>
  <si>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</si>
  <si>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</si>
  <si>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</si>
  <si>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</si>
  <si>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</si>
  <si>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</si>
  <si>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</si>
  <si>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</si>
  <si>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</si>
  <si>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</si>
  <si>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</si>
  <si>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</si>
  <si>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</si>
  <si>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</si>
  <si>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</si>
  <si>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</si>
  <si>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</si>
  <si>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</si>
  <si>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</si>
  <si>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</si>
  <si>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</si>
  <si>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</si>
  <si>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</si>
  <si>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</si>
  <si>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</si>
  <si>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</si>
  <si>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</si>
  <si>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</si>
  <si>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</si>
  <si>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</si>
  <si>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</si>
  <si>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</si>
  <si>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</si>
  <si>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</si>
  <si>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</si>
  <si>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</si>
  <si>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</si>
  <si>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</si>
  <si>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</si>
  <si>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</si>
  <si>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</si>
  <si>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</si>
  <si>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</si>
  <si>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</si>
  <si>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</si>
  <si>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</si>
  <si>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</si>
  <si>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</si>
  <si>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</si>
  <si>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</si>
  <si>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</si>
  <si>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</si>
  <si>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</si>
  <si>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</si>
  <si>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</si>
  <si>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</si>
  <si>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</si>
  <si>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</si>
  <si>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</si>
  <si>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</si>
  <si>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</si>
  <si>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</si>
  <si>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</si>
  <si>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</si>
  <si>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</si>
  <si>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</si>
  <si>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</si>
  <si>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</si>
  <si>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</si>
  <si>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</si>
  <si>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</si>
  <si>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</si>
  <si>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</si>
  <si>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</si>
  <si>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</si>
  <si>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</si>
  <si>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</si>
  <si>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</si>
  <si>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</si>
  <si>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</si>
  <si>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</si>
  <si>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</si>
  <si>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</si>
  <si>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</si>
  <si>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</si>
  <si>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</si>
  <si>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</si>
  <si>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</si>
  <si>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</si>
  <si>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</si>
  <si>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</si>
  <si>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</si>
  <si>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</si>
  <si>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</si>
  <si>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</si>
  <si>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</si>
  <si>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</si>
  <si>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</si>
  <si>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</si>
  <si>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</si>
  <si>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</si>
  <si>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</si>
  <si>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</si>
  <si>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</si>
  <si>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</si>
  <si>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</si>
  <si>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</si>
  <si>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</si>
  <si>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</si>
  <si>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</si>
  <si>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</si>
  <si>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</si>
  <si>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</si>
  <si>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</si>
  <si>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</si>
  <si>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</si>
  <si>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</si>
  <si>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</si>
  <si>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</si>
  <si>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</si>
  <si>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</si>
  <si>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</si>
  <si>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</si>
  <si>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</si>
  <si>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</si>
  <si>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</si>
  <si>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</si>
  <si>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</si>
  <si>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</si>
  <si>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</si>
  <si>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</si>
  <si>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</si>
  <si>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</si>
  <si>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</si>
  <si>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</si>
  <si>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</si>
  <si>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</si>
  <si>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</si>
  <si>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</si>
  <si>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</si>
  <si>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</si>
  <si>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</si>
  <si>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</si>
  <si>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</si>
  <si>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</si>
  <si>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</si>
  <si>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</si>
  <si>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</si>
  <si>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</si>
  <si>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</si>
  <si>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</si>
  <si>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</si>
  <si>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</si>
  <si>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</si>
  <si>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</si>
  <si>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</si>
  <si>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</si>
  <si>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</si>
  <si>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</si>
  <si>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</si>
  <si>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</si>
  <si>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</si>
  <si>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</si>
  <si>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</si>
  <si>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</si>
  <si>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</si>
  <si>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</si>
  <si>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</si>
  <si>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</si>
  <si>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</si>
  <si>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</si>
  <si>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</si>
  <si>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</si>
  <si>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</si>
  <si>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</si>
  <si>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</si>
  <si>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</si>
  <si>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</si>
  <si>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</si>
  <si>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</si>
  <si>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</si>
  <si>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</si>
  <si>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</si>
  <si>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</si>
  <si>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</si>
  <si>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</si>
  <si>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</si>
  <si>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</si>
  <si>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</si>
  <si>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</si>
  <si>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</si>
  <si>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</si>
  <si>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</si>
  <si>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</si>
  <si>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</si>
  <si>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</si>
  <si>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</si>
  <si>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</si>
  <si>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</si>
  <si>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</si>
  <si>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</si>
  <si>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</si>
  <si>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</si>
  <si>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</si>
  <si>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</si>
  <si>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</si>
  <si>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</si>
  <si>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</si>
  <si>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</si>
  <si>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</si>
  <si>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</si>
  <si>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</si>
  <si>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</si>
  <si>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</si>
  <si>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</si>
  <si>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</si>
  <si>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</si>
  <si>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</si>
  <si>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</si>
  <si>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</si>
  <si>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</si>
  <si>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</si>
  <si>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</si>
  <si>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</si>
  <si>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</si>
  <si>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</si>
  <si>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</si>
  <si>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</si>
  <si>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</si>
  <si>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</si>
  <si>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</si>
  <si>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</si>
  <si>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</si>
  <si>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</si>
  <si>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</si>
  <si>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</si>
  <si>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</si>
  <si>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</si>
  <si>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</si>
  <si>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</si>
  <si>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</si>
  <si>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</si>
  <si>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</si>
  <si>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</si>
  <si>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</si>
  <si>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</si>
  <si>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</si>
  <si>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</si>
  <si>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</si>
  <si>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</si>
  <si>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</si>
  <si>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</si>
  <si>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</si>
  <si>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</si>
  <si>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</si>
  <si>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</si>
  <si>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</si>
  <si>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</si>
  <si>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</si>
  <si>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</si>
  <si>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</si>
  <si>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</si>
  <si>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</si>
  <si>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</si>
  <si>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</si>
  <si>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</si>
  <si>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</si>
  <si>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</si>
  <si>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</si>
  <si>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</si>
  <si>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</si>
  <si>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</si>
  <si>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</si>
  <si>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</si>
  <si>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</si>
  <si>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</si>
  <si>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</si>
  <si>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</si>
  <si>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</si>
  <si>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</si>
  <si>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</si>
  <si>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</si>
  <si>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</si>
  <si>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</si>
  <si>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</si>
  <si>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</si>
  <si>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</si>
  <si>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</si>
  <si>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</si>
  <si>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</si>
  <si>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</si>
  <si>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</si>
  <si>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</si>
  <si>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</si>
  <si>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</si>
  <si>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</si>
  <si>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</si>
  <si>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</si>
  <si>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</si>
  <si>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</si>
  <si>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</si>
  <si>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</si>
  <si>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</si>
  <si>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</si>
  <si>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</si>
  <si>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</si>
  <si>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</si>
  <si>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</si>
  <si>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</si>
  <si>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</si>
  <si>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</si>
  <si>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</si>
  <si>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</si>
  <si>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</si>
  <si>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</si>
  <si>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</si>
  <si>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</si>
  <si>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</si>
  <si>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</si>
  <si>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</si>
  <si>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</si>
  <si>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</si>
  <si>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</si>
  <si>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</si>
  <si>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</si>
  <si>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</si>
  <si>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</si>
  <si>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</si>
  <si>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</si>
  <si>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</si>
  <si>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</si>
  <si>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</si>
  <si>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</si>
  <si>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</si>
  <si>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</si>
  <si>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</si>
  <si>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</si>
  <si>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</si>
  <si>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</si>
  <si>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</si>
  <si>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</si>
  <si>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</si>
  <si>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</si>
  <si>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</si>
  <si>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</si>
  <si>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</si>
  <si>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</si>
  <si>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</si>
  <si>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</si>
  <si>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</si>
  <si>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</si>
  <si>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</si>
  <si>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</si>
  <si>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</si>
  <si>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</si>
  <si>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</si>
  <si>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</si>
  <si>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</si>
  <si>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</si>
  <si>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</si>
  <si>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</si>
  <si>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</si>
  <si>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</si>
  <si>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</si>
  <si>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</si>
  <si>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</si>
  <si>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</si>
  <si>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</si>
  <si>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</si>
  <si>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</si>
  <si>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</si>
  <si>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</si>
  <si>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</si>
  <si>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</si>
  <si>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</si>
  <si>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</si>
  <si>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</si>
  <si>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</si>
  <si>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</si>
  <si>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</si>
  <si>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</si>
  <si>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</si>
  <si>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</si>
  <si>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</si>
  <si>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</si>
  <si>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</si>
  <si>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</si>
  <si>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</si>
  <si>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</si>
  <si>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</si>
  <si>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</si>
  <si>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</si>
  <si>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</si>
  <si>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</si>
  <si>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</si>
  <si>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</si>
  <si>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</si>
  <si>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</si>
  <si>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</si>
  <si>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</si>
  <si>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</si>
  <si>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</si>
  <si>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</si>
  <si>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</si>
  <si>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</si>
  <si>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</si>
  <si>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</si>
  <si>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</si>
  <si>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</si>
  <si>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</si>
  <si>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</si>
  <si>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</si>
  <si>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</si>
  <si>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</si>
  <si>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</si>
  <si>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</si>
  <si>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</si>
  <si>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</si>
  <si>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</si>
  <si>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</si>
  <si>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</si>
  <si>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</si>
  <si>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</si>
  <si>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</si>
  <si>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</si>
  <si>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</si>
  <si>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</si>
  <si>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</si>
  <si>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</si>
  <si>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</si>
  <si>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</si>
  <si>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</si>
  <si>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</si>
  <si>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</si>
  <si>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</si>
  <si>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</si>
  <si>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</si>
  <si>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</si>
  <si>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</si>
  <si>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</si>
  <si>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</si>
  <si>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</si>
  <si>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</si>
  <si>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</si>
  <si>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</si>
  <si>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</si>
  <si>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</si>
  <si>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</si>
  <si>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</si>
  <si>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</si>
  <si>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</si>
  <si>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</si>
  <si>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</si>
  <si>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</si>
  <si>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</si>
  <si>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</si>
  <si>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</si>
  <si>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</si>
  <si>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</si>
  <si>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</si>
  <si>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</si>
  <si>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</si>
  <si>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</si>
  <si>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</si>
  <si>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</si>
  <si>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</si>
  <si>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</si>
  <si>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</si>
  <si>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</si>
  <si>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</si>
  <si>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</si>
  <si>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</si>
  <si>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</si>
  <si>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</si>
  <si>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</si>
  <si>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</si>
  <si>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</si>
  <si>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</si>
  <si>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</si>
  <si>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</si>
  <si>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</si>
  <si>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</si>
  <si>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</si>
  <si>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</si>
  <si>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</si>
  <si>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</si>
  <si>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</si>
  <si>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</si>
  <si>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</si>
  <si>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</si>
  <si>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</si>
  <si>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</si>
  <si>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</si>
  <si>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</si>
  <si>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</si>
  <si>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</si>
  <si>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</si>
  <si>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</si>
  <si>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</si>
  <si>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</si>
  <si>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</si>
  <si>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</si>
  <si>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</si>
  <si>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</si>
  <si>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</si>
  <si>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</si>
  <si>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</si>
  <si>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</si>
  <si>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</si>
  <si>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</si>
  <si>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</si>
  <si>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</si>
  <si>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</si>
  <si>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</si>
  <si>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</si>
  <si>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</si>
  <si>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</si>
  <si>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</si>
  <si>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</si>
  <si>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</si>
  <si>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</si>
  <si>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</si>
  <si>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</si>
  <si>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</si>
  <si>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</si>
  <si>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</si>
  <si>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</si>
  <si>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</si>
  <si>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</si>
  <si>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</si>
  <si>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</si>
  <si>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</si>
  <si>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</si>
  <si>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</si>
  <si>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</si>
  <si>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</si>
  <si>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</si>
  <si>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</si>
  <si>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</si>
  <si>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</si>
  <si>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</si>
  <si>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</si>
  <si>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</si>
  <si>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</si>
  <si>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</si>
  <si>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</si>
  <si>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</si>
  <si>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</si>
  <si>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</si>
  <si>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</si>
  <si>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</si>
  <si>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</si>
  <si>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</si>
  <si>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</si>
  <si>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</si>
  <si>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</si>
  <si>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</si>
  <si>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</si>
  <si>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</si>
  <si>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</si>
  <si>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</si>
  <si>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</si>
  <si>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</si>
  <si>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</si>
  <si>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</si>
  <si>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</si>
  <si>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</si>
  <si>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</si>
  <si>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</si>
  <si>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</si>
  <si>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</si>
  <si>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</si>
  <si>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</si>
  <si>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</si>
  <si>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</si>
  <si>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</si>
  <si>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</si>
  <si>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</si>
  <si>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</si>
  <si>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</si>
  <si>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</si>
  <si>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</si>
  <si>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</si>
  <si>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</si>
  <si>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</si>
  <si>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</si>
  <si>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</si>
  <si>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</si>
  <si>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</si>
  <si>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</si>
  <si>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</si>
  <si>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</si>
  <si>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</si>
  <si>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</si>
  <si>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</si>
  <si>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</si>
  <si>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</si>
  <si>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</si>
  <si>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</si>
  <si>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</si>
  <si>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</si>
  <si>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</si>
  <si>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</si>
  <si>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</si>
  <si>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</si>
  <si>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</si>
  <si>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</si>
  <si>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</si>
  <si>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</si>
  <si>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</si>
  <si>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</si>
  <si>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</si>
  <si>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</si>
  <si>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</si>
  <si>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</si>
  <si>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</si>
  <si>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</si>
  <si>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</si>
  <si>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</si>
  <si>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</si>
  <si>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</si>
  <si>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</si>
  <si>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</si>
  <si>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</si>
  <si>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</si>
  <si>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</si>
  <si>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</si>
  <si>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</si>
  <si>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</si>
  <si>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</si>
  <si>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</si>
  <si>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</si>
  <si>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</si>
  <si>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</si>
  <si>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</si>
  <si>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</si>
  <si>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</si>
  <si>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</si>
  <si>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</si>
  <si>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</si>
  <si>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</si>
  <si>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</si>
  <si>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</si>
  <si>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</si>
  <si>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</si>
  <si>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</si>
  <si>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</si>
  <si>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</si>
  <si>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</si>
  <si>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</si>
  <si>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</si>
  <si>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</si>
  <si>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</si>
  <si>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</si>
  <si>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</si>
  <si>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</si>
  <si>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</si>
  <si>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</si>
  <si>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</si>
  <si>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</si>
  <si>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</si>
  <si>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</si>
  <si>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</si>
  <si>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</si>
  <si>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</si>
  <si>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</si>
  <si>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</si>
  <si>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</si>
  <si>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</si>
  <si>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</si>
  <si>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</si>
  <si>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</si>
  <si>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</si>
  <si>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</si>
  <si>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</si>
  <si>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</si>
  <si>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</si>
  <si>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</si>
  <si>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</si>
  <si>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</si>
  <si>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</si>
  <si>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</si>
  <si>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</si>
  <si>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</si>
  <si>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</si>
  <si>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</si>
  <si>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</si>
  <si>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</si>
  <si>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</si>
  <si>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</si>
  <si>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</si>
  <si>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</si>
  <si>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</si>
  <si>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</si>
  <si>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</si>
  <si>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</si>
  <si>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</si>
  <si>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</si>
  <si>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</si>
  <si>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</si>
  <si>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</si>
  <si>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</si>
  <si>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</si>
  <si>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</si>
  <si>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</si>
  <si>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</si>
  <si>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</si>
  <si>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</si>
  <si>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</si>
  <si>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</si>
  <si>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</si>
  <si>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</si>
  <si>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</si>
  <si>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</si>
  <si>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</si>
  <si>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</si>
  <si>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</si>
  <si>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</si>
  <si>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</si>
  <si>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</si>
  <si>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</si>
  <si>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</si>
  <si>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</si>
  <si>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</si>
  <si>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</si>
  <si>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</si>
  <si>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</si>
  <si>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</si>
  <si>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</si>
  <si>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</si>
  <si>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</si>
  <si>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</si>
  <si>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</si>
  <si>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</si>
  <si>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</si>
  <si>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</si>
  <si>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</si>
  <si>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</si>
  <si>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</si>
  <si>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</si>
  <si>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</si>
  <si>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</si>
  <si>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</si>
  <si>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</si>
  <si>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</si>
  <si>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</si>
  <si>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</si>
  <si>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</si>
  <si>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</si>
  <si>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</si>
  <si>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</si>
  <si>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</si>
  <si>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</si>
  <si>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</si>
  <si>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</si>
  <si>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</si>
  <si>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</si>
  <si>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</si>
  <si>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</si>
  <si>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</si>
  <si>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</si>
  <si>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</si>
  <si>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</si>
  <si>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</si>
  <si>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</si>
  <si>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</si>
  <si>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</si>
  <si>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</si>
  <si>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</si>
  <si>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</si>
  <si>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</si>
  <si>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</si>
  <si>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</si>
  <si>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</si>
  <si>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</si>
  <si>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</si>
  <si>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</si>
  <si>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</si>
  <si>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</si>
  <si>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</si>
  <si>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</si>
  <si>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</si>
  <si>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</si>
  <si>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</si>
  <si>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</si>
  <si>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</si>
  <si>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</si>
  <si>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</si>
  <si>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</si>
  <si>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</si>
  <si>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</si>
  <si>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</si>
  <si>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</si>
  <si>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</si>
  <si>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</si>
  <si>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</si>
  <si>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</si>
  <si>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</si>
  <si>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</si>
  <si>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</si>
  <si>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</si>
  <si>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</si>
  <si>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</si>
  <si>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</si>
  <si>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</si>
  <si>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</si>
  <si>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</si>
  <si>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</si>
  <si>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</si>
  <si>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</si>
  <si>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</si>
  <si>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</si>
  <si>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</si>
  <si>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</si>
  <si>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</si>
  <si>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</si>
  <si>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</si>
  <si>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</si>
  <si>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</si>
  <si>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</si>
  <si>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</si>
  <si>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</si>
  <si>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</si>
  <si>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</si>
  <si>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</si>
  <si>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</si>
  <si>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</si>
  <si>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</si>
  <si>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</si>
  <si>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</si>
  <si>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</si>
  <si>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</si>
  <si>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</si>
  <si>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</si>
  <si>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</si>
  <si>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</si>
  <si>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</si>
  <si>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</si>
  <si>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</si>
  <si>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</si>
  <si>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</si>
  <si>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</si>
  <si>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</si>
  <si>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</si>
  <si>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</si>
  <si>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</si>
  <si>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</si>
  <si>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</si>
  <si>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</si>
  <si>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</si>
  <si>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</si>
  <si>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</si>
  <si>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</si>
  <si>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</si>
  <si>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</si>
  <si>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</si>
  <si>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</si>
  <si>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</si>
  <si>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</si>
  <si>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</si>
  <si>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</si>
  <si>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</si>
  <si>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</si>
  <si>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</si>
  <si>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</si>
  <si>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</si>
  <si>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</si>
  <si>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</si>
  <si>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</si>
  <si>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</si>
  <si>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</si>
  <si>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</si>
  <si>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</si>
  <si>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</si>
  <si>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</si>
  <si>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</si>
  <si>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</si>
  <si>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</si>
  <si>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</si>
  <si>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</si>
  <si>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</si>
  <si>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</si>
  <si>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</si>
  <si>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</si>
  <si>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</si>
  <si>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</si>
  <si>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</si>
  <si>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</si>
  <si>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</si>
  <si>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</si>
  <si>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</si>
  <si>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</si>
  <si>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</si>
  <si>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</si>
  <si>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</si>
  <si>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</si>
  <si>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</si>
  <si>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</si>
  <si>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</si>
  <si>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</si>
  <si>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</si>
  <si>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</si>
  <si>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</si>
  <si>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</si>
  <si>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</si>
  <si>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</si>
  <si>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</si>
  <si>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</si>
  <si>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</si>
  <si>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</si>
  <si>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</si>
  <si>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</si>
  <si>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</si>
  <si>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</si>
  <si>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</si>
  <si>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</si>
  <si>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</si>
  <si>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</si>
  <si>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</si>
  <si>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</si>
  <si>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</si>
  <si>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</si>
  <si>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</si>
  <si>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</si>
  <si>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</si>
  <si>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</si>
  <si>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</si>
  <si>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</si>
  <si>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</si>
  <si>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</si>
  <si>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</si>
  <si>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</si>
  <si>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</si>
  <si>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</si>
  <si>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</si>
  <si>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</si>
  <si>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</si>
  <si>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</si>
  <si>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</si>
  <si>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</si>
  <si>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</si>
  <si>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</si>
  <si>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</si>
  <si>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</si>
  <si>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</si>
  <si>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</si>
  <si>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</si>
  <si>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</si>
  <si>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</si>
  <si>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</si>
  <si>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</si>
  <si>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</si>
  <si>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</si>
  <si>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</si>
  <si>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</si>
  <si>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</si>
  <si>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</si>
  <si>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</si>
  <si>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</si>
  <si>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</si>
  <si>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</si>
  <si>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</si>
  <si>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</si>
  <si>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</si>
  <si>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</si>
  <si>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</si>
  <si>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</si>
  <si>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</si>
  <si>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</si>
  <si>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</si>
  <si>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</si>
  <si>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</si>
  <si>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</si>
  <si>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</si>
  <si>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</si>
  <si>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</si>
  <si>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</si>
  <si>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</si>
  <si>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</si>
  <si>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</si>
  <si>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</si>
  <si>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</si>
  <si>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</si>
  <si>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</si>
  <si>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</si>
  <si>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</si>
  <si>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</si>
  <si>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</si>
  <si>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</si>
  <si>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</si>
  <si>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</si>
  <si>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</si>
  <si>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</si>
  <si>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</si>
  <si>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</si>
  <si>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</si>
  <si>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</si>
  <si>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</si>
  <si>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</si>
  <si>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</si>
  <si>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</si>
  <si>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</si>
  <si>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</si>
  <si>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</si>
  <si>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</si>
  <si>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</si>
  <si>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</si>
  <si>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</si>
  <si>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</si>
  <si>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</si>
  <si>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</si>
  <si>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</si>
  <si>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</si>
  <si>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</si>
  <si>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</si>
  <si>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</si>
  <si>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</si>
  <si>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</si>
  <si>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</si>
  <si>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</si>
  <si>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</si>
  <si>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</si>
  <si>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</si>
  <si>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</si>
  <si>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</si>
  <si>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</si>
  <si>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</si>
  <si>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</si>
  <si>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</si>
  <si>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</si>
  <si>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</si>
  <si>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</si>
  <si>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</si>
  <si>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</si>
  <si>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</si>
  <si>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</si>
  <si>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</si>
  <si>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</si>
  <si>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</si>
  <si>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</si>
  <si>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</si>
  <si>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</si>
  <si>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</si>
  <si>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</si>
  <si>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</si>
  <si>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</si>
  <si>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</si>
  <si>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</si>
  <si>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</si>
  <si>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</si>
  <si>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</si>
  <si>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</si>
  <si>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</si>
  <si>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</si>
  <si>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</si>
  <si>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</si>
  <si>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</si>
  <si>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</si>
  <si>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</si>
  <si>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</si>
  <si>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</si>
  <si>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</si>
  <si>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</si>
  <si>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</si>
  <si>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</si>
  <si>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</si>
  <si>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</si>
  <si>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</si>
  <si>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</si>
  <si>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</si>
  <si>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</si>
  <si>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</si>
  <si>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</si>
  <si>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</si>
  <si>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</si>
  <si>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</si>
  <si>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</si>
  <si>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</si>
  <si>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</si>
  <si>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</si>
  <si>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</si>
  <si>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</si>
  <si>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</si>
  <si>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</si>
  <si>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</si>
  <si>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</si>
  <si>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</si>
  <si>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</si>
  <si>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</si>
  <si>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</si>
  <si>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</si>
  <si>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</si>
  <si>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</si>
  <si>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</si>
  <si>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</si>
  <si>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</si>
  <si>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</si>
  <si>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</si>
  <si>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</si>
  <si>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</si>
  <si>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</si>
  <si>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</si>
  <si>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</si>
  <si>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</si>
  <si>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</si>
  <si>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</si>
  <si>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</si>
  <si>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</si>
  <si>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</si>
  <si>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</si>
  <si>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</si>
  <si>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</si>
  <si>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</si>
  <si>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</si>
  <si>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</si>
  <si>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</si>
  <si>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</si>
  <si>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</si>
  <si>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</si>
  <si>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</si>
  <si>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</si>
  <si>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</si>
  <si>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</si>
  <si>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</si>
  <si>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</si>
  <si>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</si>
  <si>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</si>
  <si>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</si>
  <si>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</si>
  <si>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</si>
  <si>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</si>
  <si>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</si>
  <si>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</si>
  <si>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</si>
  <si>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</si>
  <si>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</si>
  <si>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</si>
  <si>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</si>
  <si>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</si>
  <si>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</si>
  <si>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</si>
  <si>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</si>
  <si>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</si>
  <si>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</si>
  <si>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</si>
  <si>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</si>
  <si>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</si>
  <si>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</si>
  <si>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</si>
  <si>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</si>
  <si>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</si>
  <si>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</si>
  <si>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</si>
  <si>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</si>
  <si>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</si>
  <si>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</si>
  <si>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</si>
  <si>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</si>
  <si>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</si>
  <si>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</si>
  <si>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</si>
  <si>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</si>
  <si>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</si>
  <si>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</si>
  <si>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</si>
  <si>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</si>
  <si>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</si>
  <si>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</si>
  <si>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</si>
  <si>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</si>
  <si>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</si>
  <si>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</si>
  <si>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</si>
  <si>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</si>
  <si>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</si>
  <si>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</si>
  <si>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</si>
  <si>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</si>
  <si>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</si>
  <si>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</si>
  <si>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</si>
  <si>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</si>
  <si>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</si>
  <si>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</si>
  <si>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</si>
  <si>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</si>
  <si>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</si>
  <si>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</si>
  <si>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</si>
  <si>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</si>
  <si>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</si>
  <si>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</si>
  <si>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</si>
  <si>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</si>
  <si>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</si>
  <si>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</si>
  <si>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</si>
  <si>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</si>
  <si>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</si>
  <si>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</si>
  <si>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</si>
  <si>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</si>
  <si>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</si>
  <si>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</si>
  <si>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</si>
  <si>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</si>
  <si>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</si>
  <si>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</si>
  <si>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</si>
  <si>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</si>
  <si>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</si>
  <si>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</si>
  <si>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</si>
  <si>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</si>
  <si>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</si>
  <si>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</si>
  <si>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</si>
  <si>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</si>
  <si>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</si>
  <si>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</si>
  <si>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</si>
  <si>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</si>
  <si>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</si>
  <si>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</si>
  <si>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</si>
  <si>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</si>
  <si>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</si>
  <si>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</si>
  <si>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</si>
  <si>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</si>
  <si>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</si>
  <si>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</si>
  <si>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</si>
  <si>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</si>
  <si>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</si>
  <si>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</si>
  <si>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</si>
  <si>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</si>
  <si>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</si>
  <si>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</si>
  <si>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</si>
  <si>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</si>
  <si>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</si>
  <si>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</si>
  <si>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</si>
  <si>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</si>
  <si>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</si>
  <si>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</si>
  <si>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</si>
  <si>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</si>
  <si>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</si>
  <si>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</si>
  <si>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</si>
  <si>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</si>
  <si>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</si>
  <si>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</si>
  <si>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</si>
  <si>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</si>
  <si>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</si>
  <si>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</si>
  <si>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</si>
  <si>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</si>
  <si>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</si>
  <si>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</si>
  <si>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</si>
  <si>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</si>
  <si>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</si>
  <si>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</si>
  <si>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</si>
  <si>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</si>
  <si>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</si>
  <si>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</si>
  <si>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</si>
  <si>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</si>
  <si>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</si>
  <si>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</si>
  <si>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</si>
  <si>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</si>
  <si>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</si>
  <si>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</si>
  <si>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</si>
  <si>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</si>
  <si>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</si>
  <si>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</si>
  <si>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</si>
  <si>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</si>
  <si>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</si>
  <si>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</si>
  <si>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</si>
  <si>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</si>
  <si>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</si>
  <si>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</si>
  <si>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</si>
  <si>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</si>
  <si>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</si>
  <si>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</si>
  <si>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</si>
  <si>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</si>
  <si>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</si>
  <si>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</si>
  <si>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</si>
  <si>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</si>
  <si>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</si>
  <si>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</si>
  <si>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</si>
  <si>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</si>
  <si>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</si>
  <si>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</si>
  <si>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</si>
  <si>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</si>
  <si>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</si>
  <si>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</si>
  <si>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</si>
  <si>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</si>
  <si>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</si>
  <si>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</si>
  <si>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</si>
  <si>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</si>
  <si>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</si>
  <si>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</si>
  <si>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</si>
  <si>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</si>
  <si>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</si>
  <si>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</si>
  <si>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</si>
  <si>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</si>
  <si>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</si>
  <si>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</si>
  <si>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</si>
  <si>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</si>
  <si>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</si>
  <si>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</si>
  <si>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</si>
  <si>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</si>
  <si>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</si>
  <si>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</si>
  <si>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</si>
  <si>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</si>
  <si>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</si>
  <si>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</si>
  <si>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</si>
  <si>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</si>
  <si>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</si>
  <si>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</si>
  <si>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</si>
  <si>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</si>
  <si>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</si>
  <si>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</si>
  <si>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</si>
  <si>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</si>
  <si>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</si>
  <si>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</si>
  <si>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</si>
  <si>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</si>
  <si>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</si>
  <si>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</si>
  <si>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</si>
  <si>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</si>
  <si>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</si>
  <si>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</si>
  <si>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</si>
  <si>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</si>
  <si>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</si>
  <si>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</si>
  <si>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</si>
  <si>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</si>
  <si>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</si>
  <si>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</si>
  <si>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</si>
  <si>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</si>
  <si>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</si>
  <si>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</si>
  <si>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</si>
  <si>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</si>
  <si>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</si>
  <si>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</si>
  <si>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</si>
  <si>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</si>
  <si>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</si>
  <si>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</si>
  <si>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</si>
  <si>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</si>
  <si>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</si>
  <si>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</si>
  <si>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</si>
  <si>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</si>
  <si>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</si>
  <si>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</si>
  <si>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</si>
  <si>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</si>
  <si>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</si>
  <si>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</si>
  <si>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</si>
  <si>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</si>
  <si>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</si>
  <si>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</si>
  <si>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</si>
  <si>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</si>
  <si>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</si>
  <si>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</si>
  <si>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</si>
  <si>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</si>
  <si>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</si>
  <si>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</si>
  <si>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</si>
  <si>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</si>
  <si>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</si>
  <si>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</si>
  <si>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</si>
  <si>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</si>
  <si>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</si>
  <si>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</si>
  <si>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</si>
  <si>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</si>
  <si>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</si>
  <si>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</si>
  <si>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</si>
  <si>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</si>
  <si>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</si>
  <si>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</si>
  <si>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</si>
  <si>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</si>
  <si>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</si>
  <si>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</si>
  <si>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</si>
  <si>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</si>
  <si>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</si>
  <si>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</si>
  <si>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</si>
  <si>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</si>
  <si>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</si>
  <si>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</si>
  <si>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</si>
  <si>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</si>
  <si>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</si>
  <si>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</si>
  <si>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</si>
  <si>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</si>
  <si>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</si>
  <si>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</si>
  <si>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</si>
  <si>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</si>
  <si>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</si>
  <si>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</si>
  <si>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</si>
  <si>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</si>
  <si>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</si>
  <si>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</si>
  <si>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</si>
  <si>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</si>
  <si>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</si>
  <si>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</si>
  <si>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</si>
  <si>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</si>
  <si>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</si>
  <si>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</si>
  <si>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</si>
  <si>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</si>
  <si>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</si>
  <si>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</si>
  <si>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</si>
  <si>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</si>
  <si>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</si>
  <si>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</si>
  <si>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</si>
  <si>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</si>
  <si>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</si>
  <si>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</si>
  <si>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</si>
  <si>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</si>
  <si>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</si>
  <si>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</si>
  <si>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</si>
  <si>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</si>
  <si>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</si>
  <si>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</si>
  <si>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</si>
  <si>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</si>
  <si>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</si>
  <si>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</si>
  <si>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</si>
  <si>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</si>
  <si>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</si>
  <si>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</si>
  <si>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</si>
  <si>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</si>
  <si>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</si>
  <si>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</si>
  <si>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</si>
  <si>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</si>
  <si>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</si>
  <si>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</si>
  <si>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</si>
  <si>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</si>
  <si>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</si>
  <si>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</si>
  <si>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</si>
  <si>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</si>
  <si>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</si>
  <si>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</si>
  <si>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</si>
  <si>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</si>
  <si>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</si>
  <si>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</si>
  <si>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</si>
  <si>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</si>
  <si>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</si>
  <si>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</si>
  <si>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</si>
  <si>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</si>
  <si>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</si>
  <si>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</si>
  <si>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</si>
  <si>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</si>
  <si>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</si>
  <si>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</si>
  <si>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</si>
  <si>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</si>
  <si>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</si>
  <si>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</si>
  <si>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</si>
  <si>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</si>
  <si>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</si>
  <si>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</si>
  <si>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</si>
  <si>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</si>
  <si>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</si>
  <si>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</si>
  <si>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</si>
  <si>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</si>
  <si>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</si>
  <si>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</si>
  <si>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</si>
  <si>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</si>
  <si>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</si>
  <si>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</si>
  <si>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</si>
  <si>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</si>
  <si>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</si>
  <si>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</si>
  <si>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</si>
  <si>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</si>
  <si>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</si>
  <si>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</si>
  <si>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</si>
  <si>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</si>
  <si>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</si>
  <si>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</si>
  <si>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</si>
  <si>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</si>
  <si>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</si>
  <si>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</si>
  <si>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</si>
  <si>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</si>
  <si>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</si>
  <si>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</si>
  <si>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</si>
  <si>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</si>
  <si>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</si>
  <si>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</si>
  <si>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</si>
  <si>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</si>
  <si>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</si>
  <si>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</si>
  <si>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</si>
  <si>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</si>
  <si>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</si>
  <si>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</si>
  <si>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</si>
  <si>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</si>
  <si>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</si>
  <si>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</si>
  <si>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</si>
  <si>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</si>
  <si>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</si>
  <si>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</si>
  <si>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</si>
  <si>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</si>
  <si>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</si>
  <si>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</si>
  <si>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</si>
  <si>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</si>
  <si>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</si>
  <si>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</si>
  <si>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</si>
  <si>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</si>
  <si>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</si>
  <si>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</si>
  <si>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</si>
  <si>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</si>
  <si>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</si>
  <si>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</si>
  <si>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</si>
  <si>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</si>
  <si>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</si>
  <si>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</si>
  <si>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</si>
  <si>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</si>
  <si>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</si>
  <si>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</si>
  <si>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</si>
  <si>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</si>
  <si>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</si>
  <si>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</si>
  <si>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</si>
  <si>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</si>
  <si>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</si>
  <si>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</si>
  <si>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</si>
  <si>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</si>
  <si>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</si>
  <si>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</si>
  <si>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</si>
  <si>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</si>
  <si>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</si>
  <si>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</si>
  <si>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</si>
  <si>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</si>
  <si>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</si>
  <si>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</si>
  <si>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</si>
  <si>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</si>
  <si>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</si>
  <si>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</si>
  <si>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</si>
  <si>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</si>
  <si>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</si>
  <si>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</si>
  <si>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</si>
  <si>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</si>
  <si>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</si>
  <si>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</si>
  <si>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</si>
  <si>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</si>
  <si>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</si>
  <si>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</si>
  <si>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</si>
  <si>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</si>
  <si>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</si>
  <si>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</si>
  <si>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</si>
  <si>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</si>
  <si>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</si>
  <si>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</si>
  <si>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</si>
  <si>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</si>
  <si>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</si>
  <si>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</si>
  <si>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</si>
  <si>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</si>
  <si>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</si>
  <si>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</si>
  <si>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</si>
  <si>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</si>
  <si>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</si>
  <si>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</si>
  <si>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</si>
  <si>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</si>
  <si>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</si>
  <si>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</si>
  <si>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</si>
  <si>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</si>
  <si>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</si>
  <si>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</si>
  <si>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</si>
  <si>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</si>
  <si>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</si>
  <si>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</si>
  <si>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</si>
  <si>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</si>
  <si>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</si>
  <si>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</si>
  <si>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</si>
  <si>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</si>
  <si>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</si>
  <si>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</si>
  <si>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</si>
  <si>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</si>
  <si>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</si>
  <si>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</si>
  <si>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</si>
  <si>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</si>
  <si>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</si>
  <si>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</si>
  <si>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</si>
  <si>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</si>
  <si>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</si>
  <si>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</si>
  <si>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</si>
  <si>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</si>
  <si>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</si>
  <si>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</si>
  <si>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</si>
  <si>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</si>
  <si>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</si>
  <si>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</si>
  <si>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</si>
  <si>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</si>
  <si>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</si>
  <si>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</si>
  <si>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</si>
  <si>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</si>
  <si>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</si>
  <si>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</si>
  <si>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</si>
  <si>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</si>
  <si>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</si>
  <si>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</si>
  <si>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</si>
  <si>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</si>
  <si>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</si>
  <si>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</si>
  <si>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</si>
  <si>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</si>
  <si>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</si>
  <si>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</si>
  <si>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</si>
  <si>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</si>
  <si>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</si>
  <si>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</si>
  <si>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</si>
  <si>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</si>
  <si>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</si>
  <si>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</si>
  <si>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</si>
  <si>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</si>
  <si>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</si>
  <si>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</si>
  <si>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</si>
  <si>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</si>
  <si>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</si>
  <si>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</si>
  <si>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</si>
  <si>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</si>
  <si>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</si>
  <si>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</si>
  <si>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</si>
  <si>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</si>
  <si>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</si>
  <si>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</si>
  <si>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</si>
  <si>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</si>
  <si>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</si>
  <si>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</si>
  <si>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</si>
  <si>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</si>
  <si>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</si>
  <si>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</si>
  <si>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</si>
  <si>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</si>
  <si>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</si>
  <si>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</si>
  <si>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</si>
  <si>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</si>
  <si>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</si>
  <si>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</si>
  <si>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</si>
  <si>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</si>
  <si>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</si>
  <si>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</si>
  <si>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</si>
  <si>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</si>
  <si>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</si>
  <si>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</si>
  <si>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</si>
  <si>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</si>
  <si>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</si>
  <si>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</si>
  <si>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</si>
  <si>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</si>
  <si>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</si>
  <si>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</si>
  <si>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</si>
  <si>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</si>
  <si>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</si>
  <si>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</si>
  <si>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</si>
  <si>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</si>
  <si>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</si>
  <si>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</si>
  <si>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</si>
  <si>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</si>
  <si>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</si>
  <si>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</si>
  <si>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</si>
  <si>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</si>
  <si>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</si>
  <si>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</si>
  <si>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</si>
  <si>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</si>
  <si>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</si>
  <si>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</si>
  <si>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</si>
  <si>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</si>
  <si>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</si>
  <si>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</si>
  <si>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</si>
  <si>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</si>
  <si>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</si>
  <si>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</si>
  <si>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</si>
  <si>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</si>
  <si>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</si>
  <si>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</si>
  <si>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</si>
  <si>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</si>
  <si>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</si>
  <si>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</si>
  <si>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</si>
  <si>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</si>
  <si>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</si>
  <si>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</si>
  <si>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</si>
  <si>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</si>
  <si>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</si>
  <si>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</si>
  <si>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</si>
  <si>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</si>
  <si>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</si>
  <si>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</si>
  <si>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</si>
  <si>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</si>
  <si>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</si>
  <si>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</si>
  <si>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</si>
  <si>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</si>
  <si>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</si>
  <si>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</si>
  <si>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</si>
  <si>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</si>
  <si>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</si>
  <si>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</si>
  <si>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</si>
  <si>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</si>
  <si>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</si>
  <si>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</si>
  <si>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</si>
  <si>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</si>
  <si>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</si>
  <si>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</si>
  <si>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</si>
  <si>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</si>
  <si>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</si>
  <si>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</si>
  <si>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</si>
  <si>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</si>
  <si>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</si>
  <si>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</si>
  <si>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</si>
  <si>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</si>
  <si>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</si>
  <si>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</si>
  <si>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</si>
  <si>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</si>
  <si>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</si>
  <si>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</si>
  <si>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</si>
  <si>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</si>
  <si>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</si>
  <si>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</si>
  <si>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</si>
  <si>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</si>
  <si>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</si>
  <si>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</si>
  <si>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</si>
  <si>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</si>
  <si>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</si>
  <si>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</si>
  <si>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</si>
  <si>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</si>
  <si>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</si>
  <si>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</si>
  <si>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</si>
  <si>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</si>
  <si>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</si>
  <si>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</si>
  <si>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</si>
  <si>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</si>
  <si>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</si>
  <si>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</si>
  <si>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</si>
  <si>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</si>
  <si>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</si>
  <si>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</si>
  <si>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</si>
  <si>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</si>
  <si>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</si>
  <si>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</si>
  <si>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</si>
  <si>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</si>
  <si>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</si>
  <si>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</si>
  <si>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</si>
  <si>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</si>
  <si>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</si>
  <si>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</si>
  <si>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</si>
  <si>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</si>
  <si>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</si>
  <si>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</si>
  <si>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</si>
  <si>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</si>
  <si>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</si>
  <si>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</si>
  <si>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</si>
  <si>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</si>
  <si>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</si>
  <si>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</si>
  <si>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</si>
  <si>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</si>
  <si>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</si>
  <si>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</si>
  <si>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</si>
  <si>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</si>
  <si>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</si>
  <si>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</si>
  <si>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</si>
  <si>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</si>
  <si>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</si>
  <si>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</si>
  <si>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</si>
  <si>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</si>
  <si>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</si>
  <si>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</si>
  <si>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</si>
  <si>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</si>
  <si>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</si>
  <si>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</si>
  <si>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</si>
  <si>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</si>
  <si>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</si>
  <si>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</si>
  <si>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</si>
  <si>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</si>
  <si>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</si>
  <si>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</si>
  <si>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</si>
  <si>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</si>
  <si>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</si>
  <si>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</si>
  <si>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</si>
  <si>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</si>
  <si>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</si>
  <si>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</si>
  <si>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</si>
  <si>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</si>
  <si>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</si>
  <si>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</si>
  <si>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</si>
  <si>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</si>
  <si>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</si>
  <si>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</si>
  <si>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</si>
  <si>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</si>
  <si>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</si>
  <si>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</si>
  <si>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</si>
  <si>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</si>
  <si>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</si>
  <si>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</si>
  <si>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</si>
  <si>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</si>
  <si>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</si>
  <si>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</si>
  <si>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</si>
  <si>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</si>
  <si>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</si>
  <si>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</si>
  <si>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</si>
  <si>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</si>
  <si>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</si>
  <si>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</si>
  <si>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</si>
  <si>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</si>
  <si>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</si>
  <si>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</si>
  <si>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</si>
  <si>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</si>
  <si>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</si>
  <si>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</si>
  <si>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</si>
  <si>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</si>
  <si>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</si>
  <si>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</si>
  <si>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</si>
  <si>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</si>
  <si>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</si>
  <si>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</si>
  <si>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</si>
  <si>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</si>
  <si>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</si>
  <si>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</si>
  <si>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</si>
  <si>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</si>
  <si>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</si>
  <si>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</si>
  <si>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</si>
  <si>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</si>
  <si>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</si>
  <si>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</si>
  <si>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</si>
  <si>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</si>
  <si>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</si>
  <si>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</si>
  <si>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</si>
  <si>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</si>
  <si>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</si>
  <si>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</si>
  <si>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</si>
  <si>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</si>
  <si>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</si>
  <si>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</si>
  <si>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</si>
  <si>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</si>
  <si>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</si>
  <si>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</si>
  <si>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</si>
  <si>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</si>
  <si>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</si>
  <si>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</si>
  <si>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</si>
  <si>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</si>
  <si>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</si>
  <si>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</si>
  <si>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</si>
  <si>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</si>
  <si>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</si>
  <si>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</si>
  <si>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</si>
  <si>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</si>
  <si>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</si>
  <si>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</si>
  <si>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</si>
  <si>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</si>
  <si>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</si>
  <si>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</si>
  <si>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</si>
  <si>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</si>
  <si>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</si>
  <si>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</si>
  <si>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</si>
  <si>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</si>
  <si>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</si>
  <si>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</si>
  <si>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</si>
  <si>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</si>
  <si>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</si>
  <si>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</si>
  <si>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</si>
  <si>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</si>
  <si>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</si>
  <si>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</si>
  <si>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</si>
  <si>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</si>
  <si>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</si>
  <si>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</si>
  <si>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</si>
  <si>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</si>
  <si>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</si>
  <si>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</si>
  <si>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</si>
  <si>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</si>
  <si>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</si>
  <si>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</si>
  <si>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</si>
  <si>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</si>
  <si>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</si>
  <si>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</si>
  <si>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</si>
  <si>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</si>
  <si>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</si>
  <si>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</si>
  <si>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</si>
  <si>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</si>
  <si>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</si>
  <si>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</si>
  <si>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</si>
  <si>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</si>
  <si>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</si>
  <si>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</si>
  <si>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</si>
  <si>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</si>
  <si>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</si>
  <si>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</si>
  <si>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</si>
  <si>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</si>
  <si>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</si>
  <si>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</si>
  <si>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</si>
  <si>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</si>
  <si>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</si>
  <si>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</si>
  <si>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</si>
  <si>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</si>
  <si>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</si>
  <si>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</si>
  <si>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</si>
  <si>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</si>
  <si>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</si>
  <si>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</si>
  <si>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</si>
  <si>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</si>
  <si>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</si>
  <si>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</si>
  <si>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</si>
  <si>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</si>
  <si>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</si>
  <si>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</si>
  <si>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</si>
  <si>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</si>
  <si>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</si>
  <si>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</si>
  <si>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</si>
  <si>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</si>
  <si>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</si>
  <si>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</si>
  <si>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</si>
  <si>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</si>
  <si>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</si>
  <si>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</si>
  <si>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</si>
  <si>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</si>
  <si>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</si>
  <si>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</si>
  <si>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</si>
  <si>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</si>
  <si>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</si>
  <si>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</si>
  <si>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</si>
  <si>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</si>
  <si>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</si>
  <si>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</si>
  <si>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</si>
  <si>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</si>
  <si>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</si>
  <si>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</si>
  <si>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</si>
  <si>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</si>
  <si>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</si>
  <si>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</si>
  <si>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</si>
  <si>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</si>
  <si>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</si>
  <si>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</si>
  <si>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</si>
  <si>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</si>
  <si>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</si>
  <si>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</si>
  <si>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</si>
  <si>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</si>
  <si>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</si>
  <si>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</si>
  <si>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</si>
  <si>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</si>
  <si>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</si>
  <si>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</si>
  <si>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</si>
  <si>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</si>
  <si>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</si>
  <si>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</si>
  <si>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</si>
  <si>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</si>
  <si>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</si>
  <si>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</si>
  <si>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</si>
  <si>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</si>
  <si>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</si>
  <si>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</si>
  <si>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</si>
  <si>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</si>
  <si>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</si>
  <si>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</si>
  <si>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</si>
  <si>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</si>
  <si>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</si>
  <si>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</si>
  <si>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</si>
  <si>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</si>
  <si>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</si>
  <si>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</si>
  <si>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</si>
  <si>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</si>
  <si>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</si>
  <si>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</si>
  <si>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</si>
  <si>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</si>
  <si>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</si>
  <si>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</si>
  <si>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</si>
  <si>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</si>
  <si>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</si>
  <si>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</si>
  <si>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</si>
  <si>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</si>
  <si>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</si>
  <si>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</si>
  <si>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</si>
  <si>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</si>
  <si>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</si>
  <si>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</si>
  <si>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</si>
  <si>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</si>
  <si>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</si>
  <si>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</si>
  <si>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</si>
  <si>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</si>
  <si>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</si>
  <si>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</si>
  <si>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</si>
  <si>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</si>
  <si>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</si>
  <si>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</si>
  <si>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</si>
  <si>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</si>
  <si>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</si>
  <si>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</si>
  <si>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</si>
  <si>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</si>
  <si>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</si>
  <si>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</si>
  <si>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</si>
  <si>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</si>
  <si>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</si>
  <si>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</si>
  <si>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</si>
  <si>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</si>
  <si>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</si>
  <si>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</si>
  <si>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</si>
  <si>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</si>
  <si>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</si>
  <si>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</si>
  <si>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</si>
  <si>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</si>
  <si>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</si>
  <si>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</si>
  <si>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</si>
  <si>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</si>
  <si>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</si>
  <si>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</si>
  <si>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</si>
  <si>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</si>
  <si>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</si>
  <si>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</si>
  <si>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</si>
  <si>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</si>
  <si>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</si>
  <si>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</si>
  <si>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</si>
  <si>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</si>
  <si>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</si>
  <si>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</si>
  <si>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</si>
  <si>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</si>
  <si>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</si>
  <si>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</si>
  <si>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</si>
  <si>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</si>
  <si>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</si>
  <si>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</si>
  <si>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</si>
  <si>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</si>
  <si>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</si>
  <si>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</si>
  <si>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</si>
  <si>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</si>
  <si>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</si>
  <si>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</si>
  <si>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</si>
  <si>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</si>
  <si>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</si>
  <si>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</si>
  <si>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</si>
  <si>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</si>
  <si>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</si>
  <si>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</si>
  <si>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</si>
  <si>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</si>
  <si>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</si>
  <si>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</si>
  <si>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</si>
  <si>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</si>
  <si>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</si>
  <si>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</si>
  <si>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</si>
  <si>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</si>
  <si>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</si>
  <si>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</si>
  <si>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</si>
  <si>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</si>
  <si>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</si>
  <si>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</si>
  <si>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</si>
  <si>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</si>
  <si>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</si>
  <si>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</si>
  <si>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</si>
  <si>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</si>
  <si>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</si>
  <si>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</si>
  <si>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</si>
  <si>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</si>
  <si>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</si>
  <si>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</si>
  <si>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</si>
  <si>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</si>
  <si>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</si>
  <si>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</si>
  <si>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</si>
  <si>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</si>
  <si>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</si>
  <si>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</si>
  <si>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</si>
  <si>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</si>
  <si>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</si>
  <si>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</si>
  <si>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</si>
  <si>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</si>
  <si>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</si>
  <si>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</si>
  <si>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</si>
  <si>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</si>
  <si>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</si>
  <si>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</si>
  <si>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</si>
  <si>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</si>
  <si>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</si>
  <si>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</si>
  <si>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</si>
  <si>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</si>
  <si>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</si>
  <si>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</si>
  <si>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</si>
  <si>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</si>
  <si>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</si>
  <si>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</si>
  <si>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</si>
  <si>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</si>
  <si>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</si>
  <si>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</si>
  <si>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</si>
  <si>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</si>
  <si>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</si>
  <si>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</si>
  <si>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</si>
  <si>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</si>
  <si>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</si>
  <si>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</si>
  <si>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</si>
  <si>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</si>
  <si>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</si>
  <si>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</si>
  <si>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</si>
  <si>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</si>
  <si>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</si>
  <si>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</si>
  <si>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</si>
  <si>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</si>
  <si>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</si>
  <si>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</si>
  <si>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</si>
  <si>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</si>
  <si>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</si>
  <si>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</si>
  <si>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</si>
  <si>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</si>
  <si>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</si>
  <si>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</si>
  <si>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</si>
  <si>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</si>
  <si>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</si>
  <si>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</si>
  <si>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</si>
  <si>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</si>
  <si>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</si>
  <si>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</si>
  <si>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</si>
  <si>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</si>
  <si>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</si>
  <si>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</si>
  <si>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</si>
  <si>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</si>
  <si>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</si>
  <si>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</si>
  <si>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</si>
  <si>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</si>
  <si>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</si>
  <si>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</si>
  <si>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</si>
  <si>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</si>
  <si>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</si>
  <si>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</si>
  <si>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</si>
  <si>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</si>
  <si>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</si>
  <si>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</si>
  <si>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</si>
  <si>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</si>
  <si>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</si>
  <si>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</si>
  <si>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</si>
  <si>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</si>
  <si>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</si>
  <si>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</si>
  <si>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</si>
  <si>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</si>
  <si>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</si>
  <si>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</si>
  <si>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</si>
  <si>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</si>
  <si>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</si>
  <si>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</si>
  <si>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</si>
  <si>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</si>
  <si>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</si>
  <si>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</si>
  <si>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</si>
  <si>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</si>
  <si>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</si>
  <si>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</si>
  <si>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</si>
  <si>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</si>
  <si>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</si>
  <si>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</si>
  <si>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</si>
  <si>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</si>
  <si>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</si>
  <si>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</si>
  <si>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</si>
  <si>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</si>
  <si>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</si>
  <si>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</si>
  <si>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</si>
  <si>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</si>
  <si>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</si>
  <si>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</si>
  <si>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</si>
  <si>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</si>
  <si>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</si>
  <si>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</si>
  <si>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</si>
  <si>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</si>
  <si>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</si>
  <si>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</si>
  <si>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</si>
  <si>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</si>
  <si>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</si>
  <si>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</si>
  <si>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</si>
  <si>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</si>
  <si>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</si>
  <si>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</si>
  <si>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</si>
  <si>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</si>
  <si>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</si>
  <si>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</si>
  <si>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</si>
  <si>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</si>
  <si>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</si>
  <si>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</si>
  <si>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</si>
  <si>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</si>
  <si>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</si>
  <si>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</si>
  <si>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</si>
  <si>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</si>
  <si>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</si>
  <si>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</si>
  <si>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</si>
  <si>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</si>
  <si>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</si>
  <si>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</si>
  <si>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</si>
  <si>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</si>
  <si>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</si>
  <si>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</si>
  <si>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</si>
  <si>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</si>
  <si>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</si>
  <si>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</si>
  <si>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</si>
  <si>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</si>
  <si>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</si>
  <si>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</si>
  <si>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</si>
  <si>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</si>
  <si>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</si>
  <si>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</si>
  <si>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</si>
  <si>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</si>
  <si>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</si>
  <si>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</si>
  <si>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</si>
  <si>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</si>
  <si>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</si>
  <si>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</si>
  <si>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</si>
  <si>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</si>
  <si>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</si>
  <si>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</si>
  <si>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</si>
  <si>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</si>
  <si>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</si>
  <si>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</si>
  <si>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</si>
  <si>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</si>
  <si>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</si>
  <si>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</si>
  <si>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</si>
  <si>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</si>
  <si>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</si>
  <si>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</si>
  <si>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</si>
  <si>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</si>
  <si>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</si>
  <si>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</si>
  <si>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</si>
  <si>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</si>
  <si>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</si>
  <si>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</si>
  <si>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</si>
  <si>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</si>
  <si>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</si>
  <si>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</si>
  <si>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</si>
  <si>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</si>
  <si>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</si>
  <si>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</si>
  <si>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</si>
  <si>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</si>
  <si>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</si>
  <si>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</si>
  <si>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</si>
  <si>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</si>
  <si>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</si>
  <si>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</si>
  <si>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</si>
  <si>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</si>
  <si>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</si>
  <si>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</si>
  <si>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</si>
  <si>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</si>
  <si>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</si>
  <si>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</si>
  <si>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</si>
  <si>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</si>
  <si>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</si>
  <si>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</si>
  <si>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</si>
  <si>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</si>
  <si>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</si>
  <si>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</si>
  <si>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</si>
  <si>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</si>
  <si>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</si>
  <si>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</si>
  <si>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</si>
  <si>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</si>
  <si>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</si>
  <si>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</si>
  <si>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</si>
  <si>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</si>
  <si>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</si>
  <si>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</si>
  <si>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</si>
  <si>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</si>
  <si>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</si>
  <si>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</si>
  <si>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</si>
  <si>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</si>
  <si>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</si>
  <si>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</si>
  <si>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</si>
  <si>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</si>
  <si>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</si>
  <si>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</si>
  <si>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</si>
  <si>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</si>
  <si>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</si>
  <si>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</si>
  <si>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</si>
  <si>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</si>
  <si>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</si>
  <si>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</si>
  <si>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</si>
  <si>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</si>
  <si>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</si>
  <si>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</si>
  <si>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</si>
  <si>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</si>
  <si>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</si>
  <si>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</si>
  <si>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</si>
  <si>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</si>
  <si>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</si>
  <si>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</si>
  <si>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</si>
  <si>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</si>
  <si>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</si>
  <si>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</si>
  <si>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</si>
  <si>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</si>
  <si>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</si>
  <si>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</si>
  <si>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</si>
  <si>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</si>
  <si>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</si>
  <si>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</si>
  <si>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</si>
  <si>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</si>
  <si>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</si>
  <si>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</si>
  <si>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</si>
  <si>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</si>
  <si>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</si>
  <si>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</si>
  <si>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</si>
  <si>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</si>
  <si>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</si>
  <si>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</si>
  <si>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</si>
  <si>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</si>
  <si>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</si>
  <si>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</si>
  <si>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</si>
  <si>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</si>
  <si>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</si>
  <si>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</si>
  <si>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</si>
  <si>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</si>
  <si>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</si>
  <si>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</si>
  <si>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</si>
  <si>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</si>
  <si>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</si>
  <si>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</si>
  <si>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</si>
  <si>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</si>
  <si>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</si>
  <si>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</si>
  <si>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</si>
  <si>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</si>
  <si>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</si>
  <si>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</si>
  <si>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</si>
  <si>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</si>
  <si>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</si>
  <si>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</si>
  <si>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</si>
  <si>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</si>
  <si>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</si>
  <si>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</si>
  <si>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</si>
  <si>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</si>
  <si>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</si>
  <si>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</si>
  <si>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</si>
  <si>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</si>
  <si>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</si>
  <si>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</si>
  <si>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</si>
  <si>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</si>
  <si>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</si>
  <si>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</si>
  <si>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</si>
  <si>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</si>
  <si>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</si>
  <si>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</si>
  <si>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</si>
  <si>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</si>
  <si>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</si>
  <si>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</si>
  <si>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</si>
  <si>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</si>
  <si>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</si>
  <si>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</si>
  <si>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</si>
  <si>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</si>
  <si>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</si>
  <si>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</si>
  <si>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</si>
  <si>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</si>
  <si>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</si>
  <si>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</si>
  <si>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</si>
  <si>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</si>
  <si>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</si>
  <si>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</si>
  <si>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</si>
  <si>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</si>
  <si>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</si>
  <si>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</si>
  <si>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</si>
  <si>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</si>
  <si>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</si>
  <si>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</si>
  <si>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</si>
  <si>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</si>
  <si>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</si>
  <si>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</si>
  <si>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</si>
  <si>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</si>
  <si>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</si>
  <si>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</si>
  <si>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</si>
  <si>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</si>
  <si>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</si>
  <si>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</si>
  <si>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</si>
  <si>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</si>
  <si>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</si>
  <si>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</si>
  <si>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</si>
  <si>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</si>
  <si>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</si>
  <si>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</si>
  <si>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</si>
  <si>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</si>
  <si>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</si>
  <si>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</si>
  <si>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</si>
  <si>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</si>
  <si>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</si>
  <si>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</si>
  <si>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</si>
  <si>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</si>
  <si>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</si>
  <si>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</si>
  <si>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</si>
  <si>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</si>
  <si>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</si>
  <si>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</si>
  <si>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</si>
  <si>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</si>
  <si>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</si>
  <si>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</si>
  <si>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</si>
  <si>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</si>
  <si>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</si>
  <si>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</si>
  <si>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</si>
  <si>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</si>
  <si>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</si>
  <si>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</si>
  <si>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</si>
  <si>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</si>
  <si>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</si>
  <si>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</si>
  <si>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</si>
  <si>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</si>
  <si>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</si>
  <si>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</si>
  <si>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</si>
  <si>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</si>
  <si>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</si>
  <si>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</si>
  <si>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</si>
  <si>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</si>
  <si>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</si>
  <si>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</si>
  <si>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</si>
  <si>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</si>
  <si>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</si>
  <si>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</si>
  <si>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</si>
  <si>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</si>
  <si>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</si>
  <si>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</si>
  <si>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</si>
  <si>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</si>
  <si>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</si>
  <si>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</si>
  <si>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</si>
  <si>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</si>
  <si>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</si>
  <si>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</si>
  <si>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</si>
  <si>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</si>
  <si>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</si>
  <si>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</si>
  <si>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</si>
  <si>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</si>
  <si>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</si>
  <si>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</si>
  <si>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</si>
  <si>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</si>
  <si>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</si>
  <si>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</si>
  <si>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</si>
  <si>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</si>
  <si>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</si>
  <si>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</si>
  <si>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</si>
  <si>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</si>
  <si>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</si>
  <si>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</si>
  <si>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</si>
  <si>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</si>
  <si>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</si>
  <si>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</si>
  <si>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</si>
  <si>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</si>
  <si>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</si>
  <si>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</si>
  <si>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</si>
  <si>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</si>
  <si>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</si>
  <si>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</si>
  <si>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</si>
  <si>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</si>
  <si>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</si>
  <si>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</si>
  <si>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</si>
  <si>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</si>
  <si>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</si>
  <si>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</si>
  <si>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</si>
  <si>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</si>
  <si>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</si>
  <si>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</si>
  <si>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</si>
  <si>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</si>
  <si>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</si>
  <si>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</si>
  <si>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</si>
  <si>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</si>
  <si>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</si>
  <si>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</si>
  <si>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</si>
  <si>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</si>
  <si>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</si>
  <si>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</si>
  <si>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</si>
  <si>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</si>
  <si>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</si>
  <si>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</si>
  <si>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</si>
  <si>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</si>
  <si>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</si>
  <si>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</si>
  <si>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</si>
  <si>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</si>
  <si>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</si>
  <si>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</si>
  <si>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</si>
  <si>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</si>
  <si>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</si>
  <si>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</si>
  <si>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</si>
  <si>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</si>
  <si>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</si>
  <si>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</si>
  <si>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</si>
  <si>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</si>
  <si>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</si>
  <si>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</si>
  <si>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</si>
  <si>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</si>
  <si>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</si>
  <si>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</si>
  <si>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</si>
  <si>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</si>
  <si>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</si>
  <si>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</si>
  <si>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</si>
  <si>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</si>
  <si>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</si>
  <si>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</si>
  <si>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</si>
  <si>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</si>
  <si>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</si>
  <si>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</si>
  <si>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</si>
  <si>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</si>
  <si>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</si>
  <si>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</si>
  <si>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</si>
  <si>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</si>
  <si>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</si>
  <si>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</si>
  <si>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</si>
  <si>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</si>
  <si>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</si>
  <si>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</si>
  <si>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</si>
  <si>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</si>
  <si>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</si>
  <si>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</si>
  <si>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</si>
  <si>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</si>
  <si>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</si>
  <si>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</si>
  <si>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</si>
  <si>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</si>
  <si>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</si>
  <si>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</si>
  <si>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</si>
  <si>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</si>
  <si>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</si>
  <si>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</si>
  <si>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</si>
  <si>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</si>
  <si>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</si>
  <si>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</si>
  <si>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</si>
  <si>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</si>
  <si>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</si>
  <si>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</si>
  <si>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</si>
  <si>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</si>
  <si>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</si>
  <si>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</si>
  <si>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</si>
  <si>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</si>
  <si>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</si>
  <si>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</si>
  <si>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</si>
  <si>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</si>
  <si>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</si>
  <si>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</si>
  <si>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</si>
  <si>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</si>
  <si>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</si>
  <si>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</si>
  <si>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</si>
  <si>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</si>
  <si>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</si>
  <si>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</si>
  <si>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</si>
  <si>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</si>
  <si>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</si>
  <si>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</si>
  <si>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</si>
  <si>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</si>
  <si>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</si>
  <si>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</si>
  <si>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</si>
  <si>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</si>
  <si>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</si>
  <si>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</si>
  <si>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</si>
  <si>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</si>
  <si>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</si>
  <si>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</si>
  <si>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</si>
  <si>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</si>
  <si>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</si>
  <si>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</si>
  <si>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</si>
  <si>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</si>
  <si>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</si>
  <si>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</si>
  <si>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</si>
  <si>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</si>
  <si>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</si>
  <si>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</si>
  <si>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</si>
  <si>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</si>
  <si>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</si>
  <si>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</si>
  <si>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</si>
  <si>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</si>
  <si>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</si>
  <si>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</si>
  <si>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</si>
  <si>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</si>
  <si>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</si>
  <si>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</si>
  <si>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</si>
  <si>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</si>
  <si>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</si>
  <si>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</si>
  <si>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</si>
  <si>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</si>
  <si>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</si>
  <si>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</si>
  <si>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</si>
  <si>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</si>
  <si>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</si>
  <si>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</si>
  <si>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</si>
  <si>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</si>
  <si>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</si>
  <si>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</si>
  <si>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</si>
  <si>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</si>
  <si>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</si>
  <si>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</si>
  <si>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</si>
  <si>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</si>
  <si>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</si>
  <si>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</si>
  <si>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</si>
  <si>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</si>
  <si>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</si>
  <si>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</si>
  <si>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</si>
  <si>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</si>
  <si>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</si>
  <si>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</si>
  <si>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</si>
  <si>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</si>
  <si>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</si>
  <si>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</si>
  <si>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</si>
  <si>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</si>
  <si>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</si>
  <si>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</si>
  <si>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</si>
  <si>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</si>
  <si>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</si>
  <si>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</si>
  <si>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</si>
  <si>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</si>
  <si>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</si>
  <si>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</si>
  <si>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</si>
  <si>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</si>
  <si>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</si>
  <si>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</si>
  <si>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</si>
  <si>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</si>
  <si>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</si>
  <si>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</si>
  <si>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</si>
  <si>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</si>
  <si>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</si>
  <si>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</si>
  <si>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</si>
  <si>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</si>
  <si>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</si>
  <si>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</si>
  <si>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</si>
  <si>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</si>
  <si>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</si>
  <si>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</si>
  <si>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</si>
  <si>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</si>
  <si>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</si>
  <si>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</si>
  <si>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</si>
  <si>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</si>
  <si>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</si>
  <si>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</si>
  <si>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</si>
  <si>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</si>
  <si>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</si>
  <si>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</si>
  <si>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</si>
  <si>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</si>
  <si>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</si>
  <si>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</si>
  <si>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</si>
  <si>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</si>
  <si>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</si>
  <si>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</si>
  <si>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</si>
  <si>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</si>
  <si>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</si>
  <si>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</si>
  <si>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</si>
  <si>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</si>
  <si>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</si>
  <si>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</si>
  <si>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</si>
  <si>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</si>
  <si>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</si>
  <si>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</si>
  <si>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</si>
  <si>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</si>
  <si>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</si>
  <si>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</si>
  <si>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</si>
  <si>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</si>
  <si>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</si>
  <si>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</si>
  <si>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</si>
  <si>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</si>
  <si>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</si>
  <si>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</si>
  <si>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</si>
  <si>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</si>
  <si>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</si>
  <si>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</si>
  <si>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</si>
  <si>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</si>
  <si>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</si>
  <si>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</si>
  <si>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</si>
  <si>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</si>
  <si>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</si>
  <si>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</si>
  <si>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</si>
  <si>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</si>
  <si>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</si>
  <si>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</si>
  <si>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</si>
  <si>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</si>
  <si>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</si>
  <si>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</si>
  <si>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</si>
  <si>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</si>
  <si>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</si>
  <si>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</si>
  <si>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</si>
  <si>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</si>
  <si>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</si>
  <si>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</si>
  <si>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</si>
  <si>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</si>
  <si>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</si>
  <si>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</si>
  <si>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</si>
  <si>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</si>
  <si>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</si>
  <si>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</si>
  <si>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</si>
  <si>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</si>
  <si>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</si>
  <si>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</si>
  <si>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</si>
  <si>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</si>
  <si>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</si>
  <si>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</si>
  <si>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</si>
  <si>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</si>
  <si>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</si>
  <si>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</si>
  <si>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</si>
  <si>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</si>
  <si>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</si>
  <si>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</si>
  <si>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</si>
  <si>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</si>
  <si>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</si>
  <si>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</si>
  <si>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</si>
  <si>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</si>
  <si>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</si>
  <si>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</si>
  <si>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</si>
  <si>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</si>
  <si>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</si>
  <si>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</si>
  <si>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</si>
  <si>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</si>
  <si>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</si>
  <si>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</si>
  <si>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</si>
  <si>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</si>
  <si>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</si>
  <si>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</si>
  <si>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</si>
  <si>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</si>
  <si>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</si>
  <si>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</si>
  <si>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</si>
  <si>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</si>
  <si>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</si>
  <si>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</si>
  <si>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</si>
  <si>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</si>
  <si>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</si>
  <si>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</si>
  <si>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</si>
  <si>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</si>
  <si>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</si>
  <si>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</si>
  <si>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</si>
  <si>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</si>
  <si>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</si>
  <si>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</si>
  <si>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</si>
  <si>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</si>
  <si>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</si>
  <si>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</si>
  <si>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</si>
  <si>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</si>
  <si>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</si>
  <si>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</si>
  <si>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</si>
  <si>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</si>
  <si>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</si>
  <si>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</si>
  <si>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</si>
  <si>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</si>
  <si>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</si>
  <si>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</si>
  <si>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</si>
  <si>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</si>
  <si>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</si>
  <si>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</si>
  <si>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</si>
  <si>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</si>
  <si>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</si>
  <si>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</si>
  <si>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</si>
  <si>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</si>
  <si>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</si>
  <si>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</si>
  <si>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</si>
  <si>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</si>
  <si>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</si>
  <si>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</si>
  <si>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</si>
  <si>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</si>
  <si>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</si>
  <si>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</si>
  <si>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</si>
  <si>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</si>
  <si>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</si>
  <si>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</si>
  <si>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</si>
  <si>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</si>
  <si>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</si>
  <si>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</si>
  <si>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</si>
  <si>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</si>
  <si>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</si>
  <si>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</si>
  <si>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</si>
  <si>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</si>
  <si>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</si>
  <si>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</si>
  <si>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</si>
  <si>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</si>
  <si>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</si>
  <si>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</si>
  <si>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</si>
  <si>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</si>
  <si>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</si>
  <si>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</si>
  <si>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</si>
  <si>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</si>
  <si>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</si>
  <si>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</si>
  <si>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</si>
  <si>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</si>
  <si>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</si>
  <si>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</si>
  <si>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</si>
  <si>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</si>
  <si>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</si>
  <si>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</si>
  <si>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</si>
  <si>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</si>
  <si>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</si>
  <si>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</si>
  <si>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</si>
  <si>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</si>
  <si>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</si>
  <si>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</si>
  <si>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</si>
  <si>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</si>
  <si>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</si>
  <si>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</si>
  <si>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</si>
  <si>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</si>
  <si>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</si>
  <si>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</si>
  <si>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</si>
  <si>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</si>
  <si>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</si>
  <si>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</si>
  <si>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</si>
  <si>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</si>
  <si>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</si>
  <si>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</si>
  <si>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</si>
  <si>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</si>
  <si>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</si>
  <si>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</si>
  <si>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</si>
  <si>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</si>
  <si>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</si>
  <si>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</si>
  <si>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</si>
  <si>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</si>
  <si>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</si>
  <si>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</si>
  <si>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</si>
  <si>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</si>
  <si>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</si>
  <si>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</si>
  <si>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</si>
  <si>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</si>
  <si>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</si>
  <si>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</si>
  <si>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</si>
  <si>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</si>
  <si>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</si>
  <si>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</si>
  <si>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</si>
  <si>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</si>
  <si>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</si>
  <si>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</si>
  <si>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</si>
  <si>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</si>
  <si>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</si>
  <si>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</si>
  <si>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</si>
  <si>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</si>
  <si>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</si>
  <si>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</si>
  <si>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</si>
  <si>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</si>
  <si>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</si>
  <si>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</si>
  <si>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</si>
  <si>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</si>
  <si>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</si>
  <si>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</si>
  <si>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</si>
  <si>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</si>
  <si>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</si>
  <si>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</si>
  <si>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</si>
  <si>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</si>
  <si>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</si>
  <si>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</si>
  <si>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</si>
  <si>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</si>
  <si>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</si>
  <si>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</si>
  <si>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</si>
  <si>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</si>
  <si>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</si>
  <si>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</si>
  <si>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</si>
  <si>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</si>
  <si>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</si>
  <si>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</si>
  <si>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</si>
  <si>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</si>
  <si>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</si>
  <si>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</si>
  <si>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</si>
  <si>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</si>
  <si>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</si>
  <si>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</si>
  <si>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</si>
  <si>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</si>
  <si>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</si>
  <si>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</si>
  <si>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</si>
  <si>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</si>
  <si>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</si>
  <si>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</si>
  <si>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</si>
  <si>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</si>
  <si>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</si>
  <si>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</si>
  <si>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</si>
  <si>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</si>
  <si>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</si>
  <si>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</si>
  <si>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</si>
  <si>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</si>
  <si>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</si>
  <si>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</si>
  <si>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</si>
  <si>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</si>
  <si>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</si>
  <si>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</si>
  <si>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</si>
  <si>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</si>
  <si>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</si>
  <si>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</si>
  <si>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</si>
  <si>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</si>
  <si>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</si>
  <si>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</si>
  <si>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</si>
  <si>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</si>
  <si>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</si>
  <si>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</si>
  <si>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</si>
  <si>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</si>
  <si>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</si>
  <si>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</si>
  <si>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</si>
  <si>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</si>
  <si>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</si>
  <si>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</si>
  <si>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</si>
  <si>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</si>
  <si>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</si>
  <si>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</si>
  <si>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</si>
  <si>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</si>
  <si>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</si>
  <si>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</si>
  <si>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</si>
  <si>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</si>
  <si>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</si>
  <si>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</si>
  <si>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</si>
  <si>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</si>
  <si>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</si>
  <si>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</si>
  <si>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</si>
  <si>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</si>
  <si>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</si>
  <si>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</si>
  <si>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</si>
  <si>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</si>
  <si>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</si>
  <si>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</si>
  <si>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</si>
  <si>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</si>
  <si>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</si>
  <si>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</si>
  <si>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</si>
  <si>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</si>
  <si>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</si>
  <si>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</si>
  <si>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</si>
  <si>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</si>
  <si>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</si>
  <si>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</si>
  <si>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</si>
  <si>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</si>
  <si>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</si>
  <si>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</si>
  <si>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</si>
  <si>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</si>
  <si>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</si>
  <si>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</si>
  <si>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</si>
  <si>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</si>
  <si>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</si>
  <si>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</si>
  <si>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</si>
  <si>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</si>
  <si>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</si>
  <si>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</si>
  <si>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</si>
  <si>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</si>
  <si>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</si>
  <si>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</si>
  <si>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</si>
  <si>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</si>
  <si>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</si>
  <si>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</si>
  <si>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</si>
  <si>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</si>
  <si>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</si>
  <si>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</si>
  <si>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</si>
  <si>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</si>
  <si>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</si>
  <si>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</si>
  <si>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</si>
  <si>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</si>
  <si>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</si>
  <si>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</si>
  <si>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</si>
  <si>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</si>
  <si>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</si>
  <si>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</si>
  <si>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</si>
  <si>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</si>
  <si>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</si>
  <si>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</si>
  <si>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</si>
  <si>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</si>
  <si>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</si>
  <si>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</si>
  <si>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</si>
  <si>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</si>
  <si>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</si>
  <si>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</si>
  <si>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</si>
  <si>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</si>
  <si>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</si>
  <si>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</si>
  <si>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</si>
  <si>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</si>
  <si>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</si>
  <si>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</si>
  <si>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</si>
  <si>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</si>
  <si>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</si>
  <si>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</si>
  <si>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</si>
  <si>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</si>
  <si>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</si>
  <si>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</si>
  <si>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</si>
  <si>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</si>
  <si>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</si>
  <si>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</si>
  <si>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</si>
  <si>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</si>
  <si>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</si>
  <si>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</si>
  <si>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</si>
  <si>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</si>
  <si>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</si>
  <si>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</si>
  <si>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</si>
  <si>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</si>
  <si>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</si>
  <si>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</si>
  <si>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</si>
  <si>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</si>
  <si>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</si>
  <si>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</si>
  <si>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</si>
  <si>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</si>
  <si>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</si>
  <si>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</si>
  <si>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</si>
  <si>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</si>
  <si>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</si>
  <si>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</si>
  <si>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</si>
  <si>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</si>
  <si>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</si>
  <si>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</si>
  <si>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</si>
  <si>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</si>
  <si>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</si>
  <si>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</si>
  <si>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</si>
  <si>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</si>
  <si>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</si>
  <si>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</si>
  <si>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</si>
  <si>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</si>
  <si>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</si>
  <si>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</si>
  <si>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</si>
  <si>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</si>
  <si>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</si>
  <si>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</si>
  <si>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</si>
  <si>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</si>
  <si>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</si>
  <si>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</si>
  <si>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</si>
  <si>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</si>
  <si>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</si>
  <si>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</si>
  <si>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</si>
  <si>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</si>
  <si>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</si>
  <si>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</si>
  <si>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</si>
  <si>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</si>
  <si>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</si>
  <si>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</si>
  <si>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</si>
  <si>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</si>
  <si>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</si>
  <si>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</si>
  <si>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</si>
  <si>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</si>
  <si>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</si>
  <si>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</si>
  <si>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</si>
  <si>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</si>
  <si>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</si>
  <si>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</si>
  <si>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</si>
  <si>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</si>
  <si>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</si>
  <si>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</si>
  <si>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</si>
  <si>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</si>
  <si>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</si>
  <si>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</si>
  <si>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</si>
  <si>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</si>
  <si>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</si>
  <si>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</si>
  <si>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</si>
  <si>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</si>
  <si>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</si>
  <si>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</si>
  <si>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</si>
  <si>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</si>
  <si>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</si>
  <si>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</si>
  <si>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</si>
  <si>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</si>
  <si>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</si>
  <si>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</si>
  <si>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</si>
  <si>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</si>
  <si>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</si>
  <si>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</si>
  <si>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</si>
  <si>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</si>
  <si>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</si>
  <si>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</si>
  <si>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</si>
  <si>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</si>
  <si>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</si>
  <si>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</si>
  <si>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</si>
  <si>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</si>
  <si>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</si>
  <si>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</si>
  <si>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</si>
  <si>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</si>
  <si>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</si>
  <si>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</si>
  <si>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</si>
  <si>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</si>
  <si>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</si>
  <si>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</si>
  <si>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</si>
  <si>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</si>
  <si>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</si>
  <si>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</si>
  <si>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</si>
  <si>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</si>
  <si>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</si>
  <si>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</si>
  <si>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</si>
  <si>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</si>
  <si>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</si>
  <si>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</si>
  <si>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</si>
  <si>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</si>
  <si>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</si>
  <si>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</si>
  <si>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</si>
  <si>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</si>
  <si>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</si>
  <si>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</si>
  <si>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</si>
  <si>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</si>
  <si>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</si>
  <si>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</si>
  <si>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</si>
  <si>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</si>
  <si>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</si>
  <si>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</si>
  <si>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</si>
  <si>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</si>
  <si>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</si>
  <si>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</si>
  <si>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</si>
  <si>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</si>
  <si>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</si>
  <si>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</si>
  <si>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</si>
  <si>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</si>
  <si>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</si>
  <si>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</si>
  <si>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</si>
  <si>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</si>
  <si>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</si>
  <si>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</si>
  <si>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</si>
  <si>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</si>
  <si>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</si>
  <si>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</si>
  <si>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</si>
  <si>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</si>
  <si>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</si>
  <si>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</si>
  <si>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</si>
  <si>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</si>
  <si>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</si>
  <si>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</si>
  <si>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</si>
  <si>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</si>
  <si>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</si>
  <si>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</si>
  <si>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</si>
  <si>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</si>
  <si>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</si>
  <si>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</si>
  <si>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</si>
  <si>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</si>
  <si>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</si>
  <si>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</si>
  <si>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</si>
  <si>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</si>
  <si>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</si>
  <si>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</si>
  <si>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</si>
  <si>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</si>
  <si>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</si>
  <si>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</si>
  <si>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</si>
  <si>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</si>
  <si>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</si>
  <si>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</si>
  <si>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</si>
  <si>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</si>
  <si>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</si>
  <si>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</si>
  <si>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</si>
  <si>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</si>
  <si>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</si>
  <si>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</si>
  <si>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</si>
  <si>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</si>
  <si>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</si>
  <si>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</si>
  <si>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</si>
  <si>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</si>
  <si>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</si>
  <si>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</si>
  <si>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</si>
  <si>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</si>
  <si>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</si>
  <si>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</si>
  <si>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</si>
  <si>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</si>
  <si>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</si>
  <si>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</si>
  <si>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</si>
  <si>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</si>
  <si>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</si>
  <si>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</si>
  <si>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</si>
  <si>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</si>
  <si>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</si>
  <si>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</si>
  <si>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</si>
  <si>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</si>
  <si>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</si>
  <si>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</si>
  <si>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</si>
  <si>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</si>
  <si>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</si>
  <si>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</si>
  <si>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</si>
  <si>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</si>
  <si>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</si>
  <si>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</si>
  <si>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</si>
  <si>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</si>
  <si>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</si>
  <si>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</si>
  <si>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</si>
  <si>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</si>
  <si>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</si>
  <si>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</si>
  <si>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</si>
  <si>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</si>
  <si>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</si>
  <si>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</si>
  <si>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</si>
  <si>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</si>
  <si>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</si>
  <si>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</si>
  <si>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</si>
  <si>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</si>
  <si>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</si>
  <si>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</si>
  <si>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</si>
  <si>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</si>
  <si>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</si>
  <si>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</si>
  <si>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</si>
  <si>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</si>
  <si>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</si>
  <si>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</si>
  <si>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</si>
  <si>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</si>
  <si>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</si>
  <si>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</si>
  <si>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</si>
  <si>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</si>
  <si>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</si>
  <si>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</si>
  <si>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</si>
  <si>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</si>
  <si>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</si>
  <si>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</si>
  <si>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</si>
  <si>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</si>
  <si>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</si>
  <si>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</si>
  <si>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</si>
  <si>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</si>
  <si>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</si>
  <si>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</si>
  <si>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</si>
  <si>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</si>
  <si>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</si>
  <si>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</si>
  <si>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</si>
  <si>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</si>
  <si>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</si>
  <si>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</si>
  <si>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</si>
  <si>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</si>
  <si>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</si>
  <si>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</si>
  <si>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</si>
  <si>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</si>
  <si>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</si>
  <si>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</si>
  <si>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</si>
  <si>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</si>
  <si>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</si>
  <si>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</si>
  <si>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</si>
  <si>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</si>
  <si>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</si>
  <si>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</si>
  <si>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</si>
  <si>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</si>
  <si>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</si>
  <si>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</si>
  <si>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</si>
  <si>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</si>
  <si>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</si>
  <si>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</si>
  <si>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</si>
  <si>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</si>
  <si>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</si>
  <si>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</si>
  <si>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</si>
  <si>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</si>
  <si>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</si>
  <si>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</si>
  <si>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</si>
  <si>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</si>
  <si>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</si>
  <si>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</si>
  <si>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</si>
  <si>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</si>
  <si>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</si>
  <si>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</si>
  <si>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</si>
  <si>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</si>
  <si>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</si>
  <si>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</si>
  <si>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</si>
  <si>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</si>
  <si>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</si>
  <si>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</si>
  <si>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</si>
  <si>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</si>
  <si>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</si>
  <si>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</si>
  <si>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</si>
  <si>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</si>
  <si>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</si>
  <si>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</si>
  <si>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</si>
  <si>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</si>
  <si>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</si>
  <si>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</si>
  <si>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</si>
  <si>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</si>
  <si>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</si>
  <si>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</si>
  <si>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</si>
  <si>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</si>
  <si>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</si>
  <si>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</si>
  <si>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</si>
  <si>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</si>
  <si>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</si>
  <si>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</si>
  <si>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</si>
  <si>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</si>
  <si>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</si>
  <si>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</si>
  <si>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</si>
  <si>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</si>
  <si>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</si>
  <si>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</si>
  <si>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</si>
  <si>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</si>
  <si>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</si>
  <si>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</si>
  <si>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</si>
  <si>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</si>
  <si>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</si>
  <si>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</si>
  <si>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</si>
  <si>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</si>
  <si>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</si>
  <si>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</si>
  <si>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</si>
  <si>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</si>
  <si>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</si>
  <si>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</si>
  <si>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</si>
  <si>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</si>
  <si>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</si>
  <si>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</si>
  <si>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</si>
  <si>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</si>
  <si>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</si>
  <si>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</si>
  <si>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</si>
  <si>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</si>
  <si>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</si>
  <si>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</si>
  <si>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</si>
  <si>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</si>
  <si>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</si>
  <si>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</si>
  <si>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</si>
  <si>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</si>
  <si>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</si>
  <si>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</si>
  <si>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</si>
  <si>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</si>
  <si>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</si>
  <si>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</si>
  <si>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</si>
  <si>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</si>
  <si>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</si>
  <si>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</si>
  <si>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</si>
  <si>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</si>
  <si>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</si>
  <si>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</si>
  <si>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</si>
  <si>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</si>
  <si>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</si>
  <si>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</si>
  <si>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</si>
  <si>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</si>
  <si>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</si>
  <si>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</si>
  <si>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</si>
  <si>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</si>
  <si>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</si>
  <si>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</si>
  <si>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</si>
  <si>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</si>
  <si>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</si>
  <si>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</si>
  <si>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</si>
  <si>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</si>
  <si>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</si>
  <si>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</si>
  <si>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</si>
  <si>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</si>
  <si>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</si>
  <si>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</si>
  <si>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</si>
  <si>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</si>
  <si>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</si>
  <si>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</si>
  <si>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</si>
  <si>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</si>
  <si>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</si>
  <si>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</si>
  <si>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</si>
  <si>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</si>
  <si>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</si>
  <si>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</si>
  <si>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</si>
  <si>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</si>
  <si>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</si>
  <si>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</si>
  <si>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</si>
  <si>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</si>
  <si>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</si>
  <si>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</si>
  <si>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</si>
  <si>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</si>
  <si>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</si>
  <si>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</si>
  <si>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</si>
  <si>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</si>
  <si>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</si>
  <si>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</si>
  <si>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</si>
  <si>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</si>
  <si>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</si>
  <si>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</si>
  <si>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</si>
  <si>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</si>
  <si>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</si>
  <si>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</si>
  <si>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</si>
  <si>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</si>
  <si>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</si>
  <si>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</si>
  <si>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</si>
  <si>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</si>
  <si>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</si>
  <si>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</si>
  <si>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</si>
  <si>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</si>
  <si>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</si>
  <si>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</si>
  <si>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</si>
  <si>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</si>
  <si>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</si>
  <si>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</si>
  <si>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</si>
  <si>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</si>
  <si>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</si>
  <si>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</si>
  <si>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</si>
  <si>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</si>
  <si>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</si>
  <si>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</si>
  <si>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</si>
  <si>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</si>
  <si>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</si>
  <si>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</si>
  <si>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</si>
  <si>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</si>
  <si>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</si>
  <si>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</si>
  <si>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</si>
  <si>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</si>
  <si>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</si>
  <si>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</si>
  <si>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</si>
  <si>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</si>
  <si>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</si>
  <si>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</si>
  <si>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</si>
  <si>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</si>
  <si>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</si>
  <si>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</si>
  <si>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</si>
  <si>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</si>
  <si>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</si>
  <si>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</si>
  <si>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</si>
  <si>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</si>
  <si>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</si>
  <si>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</si>
  <si>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</si>
  <si>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</si>
  <si>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</si>
  <si>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</si>
  <si>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</si>
  <si>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</si>
  <si>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</si>
  <si>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</si>
  <si>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</si>
  <si>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</si>
  <si>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</si>
  <si>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</si>
  <si>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</si>
  <si>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</si>
  <si>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</si>
  <si>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</si>
  <si>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</si>
  <si>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</si>
  <si>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</si>
  <si>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</si>
  <si>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</si>
  <si>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</si>
  <si>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</si>
  <si>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</si>
  <si>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</si>
  <si>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</si>
  <si>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</si>
  <si>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</si>
  <si>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</si>
  <si>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</si>
  <si>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</si>
  <si>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</si>
  <si>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</si>
  <si>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</si>
  <si>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</si>
  <si>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</si>
  <si>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</si>
  <si>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</si>
  <si>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</si>
  <si>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</si>
  <si>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</si>
  <si>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</si>
  <si>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</si>
  <si>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</si>
  <si>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</si>
  <si>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</si>
  <si>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</si>
  <si>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</si>
  <si>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</si>
  <si>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</si>
  <si>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</si>
  <si>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</si>
  <si>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</si>
  <si>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</si>
  <si>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</si>
  <si>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</si>
  <si>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</si>
  <si>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</si>
  <si>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</si>
  <si>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</si>
  <si>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</si>
  <si>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</si>
  <si>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</si>
  <si>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</si>
  <si>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</si>
  <si>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</si>
  <si>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</si>
  <si>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</si>
  <si>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</si>
  <si>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</si>
  <si>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</si>
  <si>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</si>
  <si>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</si>
  <si>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</si>
  <si>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</si>
  <si>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</si>
  <si>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</si>
  <si>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</si>
  <si>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</si>
  <si>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</si>
  <si>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</si>
  <si>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</si>
  <si>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</si>
  <si>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</si>
  <si>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</si>
  <si>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</si>
  <si>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</si>
  <si>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</si>
  <si>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</si>
  <si>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</si>
  <si>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</si>
  <si>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</si>
  <si>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</si>
  <si>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</si>
  <si>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</si>
  <si>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</si>
  <si>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</si>
  <si>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</si>
  <si>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</si>
  <si>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</si>
  <si>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</si>
  <si>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</si>
  <si>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</si>
  <si>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</si>
  <si>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</si>
  <si>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</si>
  <si>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</si>
  <si>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</si>
  <si>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</si>
  <si>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</si>
  <si>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</si>
  <si>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</si>
  <si>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</si>
  <si>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</si>
  <si>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</si>
  <si>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</si>
  <si>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</si>
  <si>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</si>
  <si>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</si>
  <si>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</si>
  <si>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</si>
  <si>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</si>
  <si>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</si>
  <si>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</si>
  <si>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</si>
  <si>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</si>
  <si>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</si>
  <si>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</si>
  <si>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</si>
  <si>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</si>
  <si>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</si>
  <si>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</si>
  <si>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</si>
  <si>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</si>
  <si>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</si>
  <si>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</si>
  <si>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</si>
  <si>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</si>
  <si>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</si>
  <si>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</si>
  <si>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</si>
  <si>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</si>
  <si>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</si>
  <si>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</si>
  <si>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</si>
  <si>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</si>
  <si>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</si>
  <si>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</si>
  <si>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</si>
  <si>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</si>
  <si>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</si>
  <si>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</si>
  <si>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</si>
  <si>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</si>
  <si>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</si>
  <si>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</si>
  <si>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</si>
  <si>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</si>
  <si>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</si>
  <si>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</si>
  <si>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</si>
  <si>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</si>
  <si>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</si>
  <si>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</si>
  <si>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</si>
  <si>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</si>
  <si>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</si>
  <si>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</si>
  <si>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</si>
  <si>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</si>
  <si>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</si>
  <si>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</si>
  <si>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</si>
  <si>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</si>
  <si>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</si>
  <si>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</si>
  <si>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</si>
  <si>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</si>
  <si>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</si>
  <si>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</si>
  <si>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</si>
  <si>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</si>
  <si>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</si>
  <si>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</si>
  <si>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</si>
  <si>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</si>
  <si>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</si>
  <si>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</si>
  <si>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</si>
  <si>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</si>
  <si>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</si>
  <si>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</si>
  <si>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</si>
  <si>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</si>
  <si>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</si>
  <si>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</si>
  <si>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</si>
  <si>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</si>
  <si>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</si>
  <si>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</si>
  <si>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</si>
  <si>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</si>
  <si>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</si>
  <si>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</si>
  <si>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</si>
  <si>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</si>
  <si>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</si>
  <si>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</si>
  <si>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</si>
  <si>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</si>
  <si>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</si>
  <si>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</si>
  <si>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</si>
  <si>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</si>
  <si>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</si>
  <si>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</si>
  <si>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</si>
  <si>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</si>
  <si>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</si>
  <si>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</si>
  <si>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</si>
  <si>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</si>
  <si>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</si>
  <si>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</si>
  <si>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</si>
  <si>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</si>
  <si>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</si>
  <si>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</si>
  <si>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</si>
  <si>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</si>
  <si>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</si>
  <si>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</si>
  <si>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</si>
  <si>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</si>
  <si>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</si>
  <si>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</si>
  <si>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</si>
  <si>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</si>
  <si>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</si>
  <si>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</si>
  <si>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</si>
  <si>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</si>
  <si>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</si>
  <si>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</si>
  <si>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</si>
  <si>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</si>
  <si>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</si>
  <si>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</si>
  <si>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</si>
  <si>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</si>
  <si>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</si>
  <si>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</si>
  <si>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</si>
  <si>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</si>
  <si>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</si>
  <si>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</si>
  <si>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</si>
  <si>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</si>
  <si>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</si>
  <si>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</si>
  <si>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</si>
  <si>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</si>
  <si>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</si>
  <si>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</si>
  <si>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</si>
  <si>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</si>
  <si>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</si>
  <si>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</si>
  <si>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</si>
  <si>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</si>
  <si>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</si>
  <si>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</si>
  <si>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</si>
  <si>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</si>
  <si>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</si>
  <si>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</si>
  <si>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</si>
  <si>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</si>
  <si>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</si>
  <si>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</si>
  <si>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</si>
  <si>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</si>
  <si>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</si>
  <si>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</si>
  <si>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</si>
  <si>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</si>
  <si>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</si>
  <si>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</si>
  <si>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</si>
  <si>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</si>
  <si>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</si>
  <si>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</si>
  <si>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</si>
  <si>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</si>
  <si>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</si>
  <si>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</si>
  <si>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</si>
  <si>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</si>
  <si>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</si>
  <si>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</si>
  <si>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</si>
  <si>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</si>
  <si>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</si>
  <si>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</si>
  <si>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</si>
  <si>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</si>
  <si>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</si>
  <si>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</si>
  <si>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</si>
  <si>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</si>
  <si>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</si>
  <si>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</si>
  <si>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</si>
  <si>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</si>
  <si>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</si>
  <si>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</si>
  <si>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</si>
  <si>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</si>
  <si>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</si>
  <si>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</si>
  <si>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</si>
  <si>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</si>
  <si>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</si>
  <si>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</si>
  <si>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</si>
  <si>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</si>
  <si>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</si>
  <si>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</si>
  <si>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</si>
  <si>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</si>
  <si>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</si>
  <si>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</si>
  <si>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</si>
  <si>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</si>
  <si>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</si>
  <si>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</si>
  <si>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</si>
  <si>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</si>
  <si>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</si>
  <si>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</si>
  <si>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</si>
  <si>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</si>
  <si>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</si>
  <si>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</si>
  <si>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</si>
  <si>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</si>
  <si>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</si>
  <si>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</si>
  <si>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</si>
  <si>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</si>
  <si>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</si>
  <si>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</si>
  <si>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</si>
  <si>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</si>
  <si>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</si>
  <si>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</si>
  <si>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</si>
  <si>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</si>
  <si>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</si>
  <si>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</si>
  <si>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</si>
  <si>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</si>
  <si>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</si>
  <si>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</si>
  <si>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</si>
  <si>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</si>
  <si>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</si>
  <si>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</si>
  <si>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</si>
  <si>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</si>
  <si>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</si>
  <si>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</si>
  <si>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</si>
  <si>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</si>
  <si>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</si>
  <si>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</si>
  <si>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</si>
  <si>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</si>
  <si>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</si>
  <si>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</si>
  <si>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</si>
  <si>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</si>
  <si>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</si>
  <si>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</si>
  <si>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</si>
  <si>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</si>
  <si>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</si>
  <si>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</si>
  <si>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</si>
  <si>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</si>
  <si>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</si>
  <si>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</si>
  <si>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</si>
  <si>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</si>
  <si>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</si>
  <si>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</si>
  <si>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</si>
  <si>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</si>
  <si>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</si>
  <si>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</si>
  <si>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</si>
  <si>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</si>
  <si>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</si>
  <si>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</si>
  <si>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</si>
  <si>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</si>
  <si>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</si>
  <si>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</si>
  <si>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</si>
  <si>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</si>
  <si>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</si>
  <si>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</si>
  <si>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</si>
  <si>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</si>
  <si>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</si>
  <si>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</si>
  <si>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</si>
  <si>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</si>
  <si>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</si>
  <si>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</si>
  <si>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</si>
  <si>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</si>
  <si>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</si>
  <si>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</si>
  <si>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</si>
  <si>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</si>
  <si>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</si>
  <si>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</si>
  <si>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</si>
  <si>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</si>
  <si>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</si>
  <si>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</si>
  <si>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</si>
  <si>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</si>
  <si>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</si>
  <si>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</si>
  <si>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</si>
  <si>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</si>
  <si>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</si>
  <si>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</si>
  <si>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</si>
  <si>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</si>
  <si>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</si>
  <si>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</si>
  <si>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</si>
  <si>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</si>
  <si>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</si>
  <si>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</si>
  <si>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</si>
  <si>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</si>
  <si>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</si>
  <si>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</si>
  <si>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</si>
  <si>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</si>
  <si>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</si>
  <si>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</si>
  <si>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</si>
  <si>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</si>
  <si>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</si>
  <si>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</si>
  <si>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</si>
  <si>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</si>
  <si>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</si>
  <si>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</si>
  <si>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</si>
  <si>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</si>
  <si>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</si>
  <si>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</si>
  <si>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</si>
  <si>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</si>
  <si>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</si>
  <si>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</si>
  <si>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</si>
  <si>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</si>
  <si>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</si>
  <si>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</si>
  <si>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</si>
  <si>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</si>
  <si>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</si>
  <si>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</si>
  <si>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</si>
  <si>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</si>
  <si>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</si>
  <si>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</si>
  <si>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</si>
  <si>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</si>
  <si>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</si>
  <si>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</si>
  <si>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</si>
  <si>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</si>
  <si>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</si>
  <si>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</si>
  <si>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</si>
  <si>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</si>
  <si>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</si>
  <si>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</si>
  <si>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</si>
  <si>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</si>
  <si>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</si>
  <si>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</si>
  <si>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</si>
  <si>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</si>
  <si>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</si>
  <si>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</si>
  <si>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</si>
  <si>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</si>
  <si>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</si>
  <si>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</si>
  <si>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</si>
  <si>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</si>
  <si>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</si>
  <si>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</si>
  <si>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</si>
  <si>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</si>
  <si>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</si>
  <si>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</si>
  <si>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</si>
  <si>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</si>
  <si>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</si>
  <si>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</si>
  <si>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</si>
  <si>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</si>
  <si>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</si>
  <si>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</si>
  <si>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</si>
  <si>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</si>
  <si>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</si>
  <si>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</si>
  <si>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</si>
  <si>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</si>
  <si>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</si>
  <si>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</si>
  <si>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</si>
  <si>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</si>
  <si>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</si>
  <si>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</si>
  <si>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</si>
  <si>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</si>
  <si>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</si>
  <si>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</si>
  <si>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</si>
  <si>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</si>
  <si>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</si>
  <si>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</si>
  <si>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</si>
  <si>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</si>
  <si>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</si>
  <si>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</si>
  <si>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</si>
  <si>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</si>
  <si>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</si>
  <si>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</si>
  <si>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</si>
  <si>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</si>
  <si>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</si>
  <si>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</si>
  <si>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</si>
  <si>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</si>
  <si>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</si>
  <si>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</si>
  <si>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</si>
  <si>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</si>
  <si>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</si>
  <si>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</si>
  <si>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</si>
  <si>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</si>
  <si>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</si>
  <si>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</si>
  <si>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</si>
  <si>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</si>
  <si>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</si>
  <si>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</si>
  <si>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</si>
  <si>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</si>
  <si>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</si>
  <si>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</si>
  <si>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</si>
  <si>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</si>
  <si>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</si>
  <si>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</si>
  <si>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</si>
  <si>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</si>
  <si>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</si>
  <si>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</si>
  <si>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</si>
  <si>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</si>
  <si>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</si>
  <si>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</si>
  <si>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</si>
  <si>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</si>
  <si>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</si>
  <si>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</si>
  <si>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</si>
  <si>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</si>
  <si>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</si>
  <si>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</si>
  <si>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</si>
  <si>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</si>
  <si>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</si>
  <si>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</si>
  <si>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</si>
  <si>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</si>
  <si>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</si>
  <si>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</si>
  <si>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</si>
  <si>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</si>
  <si>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</si>
  <si>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</si>
  <si>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</si>
  <si>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</si>
  <si>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</si>
  <si>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</si>
  <si>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</si>
  <si>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</si>
  <si>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</si>
  <si>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</si>
  <si>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</si>
  <si>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</si>
  <si>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</si>
  <si>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</si>
  <si>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</si>
  <si>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</si>
  <si>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</si>
  <si>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</si>
  <si>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</si>
  <si>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</si>
  <si>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</si>
  <si>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</si>
  <si>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</si>
  <si>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</si>
  <si>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</si>
  <si>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</si>
  <si>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</si>
  <si>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</si>
  <si>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</si>
  <si>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</si>
  <si>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</si>
  <si>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</si>
  <si>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</si>
  <si>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</si>
  <si>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</si>
  <si>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</si>
  <si>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</si>
  <si>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</si>
  <si>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</si>
  <si>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</si>
  <si>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</si>
  <si>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</si>
  <si>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</si>
  <si>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</si>
  <si>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</si>
  <si>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</si>
  <si>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</si>
  <si>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</si>
  <si>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</si>
  <si>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</si>
  <si>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</si>
  <si>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</si>
  <si>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</si>
  <si>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</si>
  <si>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</si>
  <si>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</si>
  <si>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</si>
  <si>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</si>
  <si>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</si>
  <si>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</si>
  <si>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</si>
  <si>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</si>
  <si>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</si>
  <si>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</si>
  <si>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</si>
  <si>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</si>
  <si>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</si>
  <si>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</si>
  <si>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</si>
  <si>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</si>
  <si>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</si>
  <si>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</si>
  <si>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</si>
  <si>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</si>
  <si>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</si>
  <si>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</si>
  <si>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</si>
  <si>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</si>
  <si>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</si>
  <si>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</si>
  <si>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</si>
  <si>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</si>
  <si>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</si>
  <si>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</si>
  <si>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</si>
  <si>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</si>
  <si>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</si>
  <si>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</si>
  <si>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</si>
  <si>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</si>
  <si>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</si>
  <si>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</si>
  <si>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</si>
  <si>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</si>
  <si>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</si>
  <si>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</si>
  <si>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</si>
  <si>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</si>
  <si>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</si>
  <si>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</si>
  <si>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</si>
  <si>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</si>
  <si>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</si>
  <si>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</si>
  <si>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</si>
  <si>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</si>
  <si>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</si>
  <si>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</si>
  <si>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</si>
  <si>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</si>
  <si>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</si>
  <si>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</si>
  <si>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</si>
  <si>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</si>
  <si>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</si>
  <si>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</si>
  <si>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</si>
  <si>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</si>
  <si>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</si>
  <si>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</si>
  <si>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</si>
  <si>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</si>
  <si>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</si>
  <si>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</si>
  <si>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</si>
  <si>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</si>
  <si>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</si>
  <si>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</si>
  <si>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</si>
  <si>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</si>
  <si>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</si>
  <si>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</si>
  <si>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</si>
  <si>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</si>
  <si>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</si>
  <si>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</si>
  <si>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</si>
  <si>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</si>
  <si>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</si>
  <si>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</si>
  <si>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</si>
  <si>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</si>
  <si>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</si>
  <si>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</si>
  <si>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</si>
  <si>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</si>
  <si>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</si>
  <si>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</si>
  <si>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</si>
  <si>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</si>
  <si>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</si>
  <si>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</si>
  <si>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</si>
  <si>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</si>
  <si>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</si>
  <si>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</si>
  <si>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</si>
  <si>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</si>
  <si>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</si>
  <si>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</si>
  <si>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</si>
  <si>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</si>
  <si>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</si>
  <si>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</si>
  <si>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</si>
  <si>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</si>
  <si>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</si>
  <si>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</si>
  <si>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</si>
  <si>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</si>
  <si>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</si>
  <si>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</si>
  <si>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</si>
  <si>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</si>
  <si>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</si>
  <si>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</si>
  <si>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</si>
  <si>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</si>
  <si>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</si>
  <si>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</si>
  <si>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</si>
  <si>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</si>
  <si>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</si>
  <si>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</si>
  <si>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</si>
  <si>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</si>
  <si>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</si>
  <si>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</si>
  <si>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</si>
  <si>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</si>
  <si>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</si>
  <si>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</si>
  <si>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</si>
  <si>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</si>
  <si>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</si>
  <si>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</si>
  <si>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</si>
  <si>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</si>
  <si>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</si>
  <si>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</si>
  <si>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</si>
  <si>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</si>
  <si>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</si>
  <si>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</si>
  <si>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</si>
  <si>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</si>
  <si>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</si>
  <si>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</si>
  <si>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</si>
  <si>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</si>
  <si>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</si>
  <si>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</si>
  <si>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</si>
  <si>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</si>
  <si>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</si>
  <si>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</si>
  <si>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</si>
  <si>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</si>
  <si>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</si>
  <si>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</si>
  <si>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</si>
  <si>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</si>
  <si>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</si>
  <si>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</si>
  <si>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</si>
  <si>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</si>
  <si>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</si>
  <si>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</si>
  <si>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</si>
  <si>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</si>
  <si>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</si>
  <si>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</si>
  <si>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</si>
  <si>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</si>
  <si>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</si>
  <si>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</si>
  <si>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</si>
  <si>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</si>
  <si>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</si>
  <si>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</si>
  <si>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</si>
  <si>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</si>
  <si>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</si>
  <si>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</si>
  <si>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</si>
  <si>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</si>
  <si>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</si>
  <si>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</si>
  <si>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</si>
  <si>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</si>
  <si>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</si>
  <si>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</si>
  <si>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</si>
  <si>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</si>
  <si>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</si>
  <si>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</si>
  <si>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</si>
  <si>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</si>
  <si>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</si>
  <si>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</si>
  <si>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</si>
  <si>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</si>
  <si>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</si>
  <si>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</si>
  <si>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</si>
  <si>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</si>
  <si>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</si>
  <si>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</si>
  <si>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</si>
  <si>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</si>
  <si>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</si>
  <si>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</si>
  <si>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</si>
  <si>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</si>
  <si>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</si>
  <si>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</si>
  <si>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</si>
  <si>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</si>
  <si>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</si>
  <si>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</si>
  <si>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</si>
  <si>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</si>
  <si>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</si>
  <si>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</si>
  <si>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</si>
  <si>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</si>
  <si>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</si>
  <si>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</si>
  <si>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</si>
  <si>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</si>
  <si>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</si>
  <si>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</si>
  <si>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</si>
  <si>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</si>
  <si>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</si>
  <si>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</si>
  <si>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</si>
  <si>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</si>
  <si>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</si>
  <si>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</si>
  <si>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</si>
  <si>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</si>
  <si>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</si>
  <si>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</si>
  <si>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</si>
  <si>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</si>
  <si>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</si>
  <si>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</si>
  <si>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</si>
  <si>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</si>
  <si>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</si>
  <si>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</si>
  <si>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</si>
  <si>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</si>
  <si>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</si>
  <si>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</si>
  <si>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</si>
  <si>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</si>
  <si>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</si>
  <si>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</si>
  <si>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</si>
  <si>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</si>
  <si>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</si>
  <si>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</si>
  <si>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</si>
  <si>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</si>
  <si>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</si>
  <si>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</si>
  <si>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</si>
  <si>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</si>
  <si>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</si>
  <si>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</si>
  <si>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</si>
  <si>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</si>
  <si>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</si>
  <si>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</si>
  <si>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</si>
  <si>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</si>
  <si>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</si>
  <si>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</si>
  <si>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</si>
  <si>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</si>
  <si>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</si>
  <si>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</si>
  <si>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</si>
  <si>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</si>
  <si>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</si>
  <si>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</si>
  <si>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</si>
  <si>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</si>
  <si>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</si>
  <si>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</si>
  <si>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</si>
  <si>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</si>
  <si>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</si>
  <si>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</si>
  <si>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</si>
  <si>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</si>
  <si>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</si>
  <si>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</si>
  <si>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</si>
  <si>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</si>
  <si>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</si>
  <si>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</si>
  <si>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</si>
  <si>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</si>
  <si>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</si>
  <si>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</si>
  <si>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</si>
  <si>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</si>
  <si>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</si>
  <si>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</si>
  <si>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</si>
  <si>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</si>
  <si>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</si>
  <si>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</si>
  <si>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</si>
  <si>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</si>
  <si>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</si>
  <si>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</si>
  <si>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</si>
  <si>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</si>
  <si>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</si>
  <si>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</si>
  <si>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</si>
  <si>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</si>
  <si>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</si>
  <si>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</si>
  <si>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</si>
  <si>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</si>
  <si>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</si>
  <si>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</si>
  <si>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</si>
  <si>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</si>
  <si>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</si>
  <si>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</si>
  <si>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</si>
  <si>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</si>
  <si>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</si>
  <si>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</si>
  <si>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</si>
  <si>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</si>
  <si>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</si>
  <si>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</si>
  <si>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</si>
  <si>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</si>
  <si>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</si>
  <si>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</si>
  <si>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</si>
  <si>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</si>
  <si>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</si>
  <si>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</si>
  <si>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</si>
  <si>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</si>
  <si>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</si>
  <si>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</si>
  <si>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</si>
  <si>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</si>
  <si>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</si>
  <si>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</si>
  <si>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</si>
  <si>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</si>
  <si>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</si>
  <si>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</si>
  <si>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</si>
  <si>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</si>
  <si>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</si>
  <si>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</si>
  <si>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</si>
  <si>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</si>
  <si>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</si>
  <si>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</si>
  <si>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</si>
  <si>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</si>
  <si>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</si>
  <si>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</si>
  <si>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</si>
  <si>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</si>
  <si>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</si>
  <si>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</si>
  <si>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</si>
  <si>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</si>
  <si>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</si>
  <si>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</si>
  <si>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</si>
  <si>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</si>
  <si>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</si>
  <si>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</si>
  <si>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</si>
  <si>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</si>
  <si>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</si>
  <si>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</si>
  <si>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</si>
  <si>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</si>
  <si>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</si>
  <si>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</si>
  <si>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</si>
  <si>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</si>
  <si>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</si>
  <si>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</si>
  <si>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</si>
  <si>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</si>
  <si>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</si>
  <si>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</si>
  <si>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</si>
  <si>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</si>
  <si>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</si>
  <si>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</si>
  <si>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</si>
  <si>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</si>
  <si>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</si>
  <si>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</si>
  <si>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</si>
  <si>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</si>
  <si>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</si>
  <si>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</si>
  <si>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</si>
  <si>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</si>
  <si>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</si>
  <si>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</si>
  <si>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</si>
  <si>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</si>
  <si>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</si>
  <si>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</si>
  <si>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</si>
  <si>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</si>
  <si>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</si>
  <si>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</si>
  <si>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</si>
  <si>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</si>
  <si>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</si>
  <si>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</si>
  <si>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</si>
  <si>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</si>
  <si>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</si>
  <si>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</si>
  <si>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</si>
  <si>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</si>
  <si>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</si>
  <si>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</si>
  <si>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</si>
  <si>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</si>
  <si>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</si>
  <si>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</si>
  <si>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</si>
  <si>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</si>
  <si>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</si>
  <si>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</si>
  <si>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</si>
  <si>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</si>
  <si>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</si>
  <si>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</si>
  <si>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</si>
  <si>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</si>
  <si>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</si>
  <si>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</si>
  <si>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</si>
  <si>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</si>
  <si>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</si>
  <si>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</si>
  <si>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</si>
  <si>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</si>
  <si>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</si>
  <si>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</si>
  <si>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</si>
  <si>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</si>
  <si>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</si>
  <si>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</si>
  <si>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</si>
  <si>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</si>
  <si>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</si>
  <si>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</si>
  <si>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</si>
  <si>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</si>
  <si>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</si>
  <si>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</si>
  <si>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</si>
  <si>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</si>
  <si>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</si>
  <si>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</si>
  <si>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</si>
  <si>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</si>
  <si>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</si>
  <si>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</si>
  <si>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</si>
  <si>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</si>
  <si>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</si>
  <si>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</si>
  <si>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</si>
  <si>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</si>
  <si>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</si>
  <si>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</si>
  <si>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</si>
  <si>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</si>
  <si>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</si>
  <si>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</si>
  <si>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</si>
  <si>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</si>
  <si>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</si>
  <si>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</si>
  <si>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</si>
  <si>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</si>
  <si>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</si>
  <si>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</si>
  <si>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</si>
  <si>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</si>
  <si>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</si>
  <si>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</si>
  <si>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</si>
  <si>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</si>
  <si>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</si>
  <si>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</si>
  <si>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</si>
  <si>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</si>
  <si>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</si>
  <si>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</si>
  <si>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</si>
  <si>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</si>
  <si>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</si>
  <si>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</si>
  <si>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</si>
  <si>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</si>
  <si>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</si>
  <si>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</si>
  <si>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</si>
  <si>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</si>
  <si>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</si>
  <si>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</si>
  <si>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</si>
  <si>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</si>
  <si>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</si>
  <si>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</si>
  <si>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</si>
  <si>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</si>
  <si>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</si>
  <si>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</si>
  <si>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</si>
  <si>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</si>
  <si>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</si>
  <si>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</si>
  <si>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</si>
  <si>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</si>
  <si>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</si>
  <si>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</si>
  <si>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</si>
  <si>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</si>
  <si>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</si>
  <si>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</si>
  <si>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</si>
  <si>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</si>
  <si>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</si>
  <si>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</si>
  <si>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</si>
  <si>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</si>
  <si>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</si>
  <si>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</si>
  <si>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</si>
  <si>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</si>
  <si>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</si>
  <si>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</si>
  <si>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</si>
  <si>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</si>
  <si>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</si>
  <si>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</si>
  <si>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</si>
  <si>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</si>
  <si>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</si>
  <si>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</si>
  <si>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</si>
  <si>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</si>
  <si>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</si>
  <si>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</si>
  <si>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</si>
  <si>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</si>
  <si>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</si>
  <si>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</si>
  <si>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</si>
  <si>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</si>
  <si>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</si>
  <si>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</si>
  <si>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</si>
  <si>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</si>
  <si>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</si>
  <si>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</si>
  <si>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</si>
  <si>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</si>
  <si>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</si>
  <si>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</si>
  <si>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</si>
  <si>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</si>
  <si>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</si>
  <si>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</si>
  <si>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</si>
  <si>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</si>
  <si>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</si>
  <si>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</si>
  <si>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</si>
  <si>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</si>
  <si>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</si>
  <si>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</si>
  <si>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</si>
  <si>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</si>
  <si>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</si>
  <si>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</si>
  <si>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</si>
  <si>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</si>
  <si>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</si>
  <si>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</si>
  <si>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</si>
  <si>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</si>
  <si>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</si>
  <si>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</si>
  <si>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</si>
  <si>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</si>
  <si>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</si>
  <si>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</si>
  <si>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</si>
  <si>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</si>
  <si>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</si>
  <si>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</si>
  <si>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</si>
  <si>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</si>
  <si>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</si>
  <si>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</si>
  <si>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</si>
  <si>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</si>
  <si>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</si>
  <si>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</si>
  <si>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</si>
  <si>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</si>
  <si>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</si>
  <si>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</si>
  <si>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</si>
  <si>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</si>
  <si>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</si>
  <si>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</si>
  <si>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</si>
  <si>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</si>
  <si>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</si>
  <si>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</si>
  <si>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</si>
  <si>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</si>
  <si>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</si>
  <si>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</si>
  <si>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</si>
  <si>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</si>
  <si>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</si>
  <si>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</si>
  <si>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</si>
  <si>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</si>
  <si>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</si>
  <si>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</si>
  <si>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</si>
  <si>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</si>
  <si>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</si>
  <si>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</si>
  <si>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</si>
  <si>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</si>
  <si>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</si>
  <si>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</si>
  <si>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</si>
  <si>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</si>
  <si>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</si>
  <si>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</si>
  <si>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</si>
  <si>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</si>
  <si>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</si>
  <si>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</si>
  <si>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</si>
  <si>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</si>
  <si>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</si>
  <si>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</si>
  <si>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</si>
  <si>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</si>
  <si>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</si>
  <si>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</si>
  <si>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</si>
  <si>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</si>
  <si>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</si>
  <si>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</si>
  <si>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</si>
  <si>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</si>
  <si>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</si>
  <si>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</si>
  <si>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</si>
  <si>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</si>
  <si>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</si>
  <si>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</si>
  <si>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</si>
  <si>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</si>
  <si>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</si>
  <si>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</si>
  <si>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</si>
  <si>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</si>
  <si>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</si>
  <si>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</si>
  <si>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</si>
  <si>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</si>
  <si>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</si>
  <si>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</si>
  <si>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</si>
  <si>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</si>
  <si>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</si>
  <si>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</si>
  <si>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</si>
  <si>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</si>
  <si>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</si>
  <si>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</si>
  <si>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</si>
  <si>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</si>
  <si>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</si>
  <si>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</si>
  <si>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</si>
  <si>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</si>
  <si>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</si>
  <si>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</si>
  <si>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</si>
  <si>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</si>
  <si>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</si>
  <si>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</si>
  <si>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</si>
  <si>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</si>
  <si>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</si>
  <si>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</si>
  <si>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</si>
  <si>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</si>
  <si>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</si>
  <si>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</si>
  <si>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</si>
  <si>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</si>
  <si>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</si>
  <si>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</si>
  <si>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</si>
  <si>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</si>
  <si>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</si>
  <si>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</si>
  <si>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</si>
  <si>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</si>
  <si>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</si>
  <si>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</si>
  <si>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</si>
  <si>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</si>
  <si>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</si>
  <si>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</si>
  <si>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</si>
  <si>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</si>
  <si>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</si>
  <si>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</si>
  <si>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</si>
  <si>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</si>
  <si>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</si>
  <si>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</si>
  <si>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</si>
  <si>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</si>
  <si>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</si>
  <si>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</si>
  <si>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</si>
  <si>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</si>
  <si>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</si>
  <si>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</si>
  <si>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</si>
  <si>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</si>
  <si>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</si>
  <si>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</si>
  <si>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</si>
  <si>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</si>
  <si>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</si>
  <si>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</si>
  <si>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</si>
  <si>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</si>
  <si>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</si>
  <si>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</si>
  <si>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</si>
  <si>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</si>
  <si>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</si>
  <si>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</si>
  <si>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</si>
  <si>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</si>
  <si>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</si>
  <si>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</si>
  <si>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</si>
  <si>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</si>
  <si>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</si>
  <si>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</si>
  <si>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</si>
  <si>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</si>
  <si>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</si>
  <si>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</si>
  <si>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</si>
  <si>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</si>
  <si>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</si>
  <si>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</si>
  <si>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</si>
  <si>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</si>
  <si>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</si>
  <si>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</si>
  <si>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</si>
  <si>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</si>
  <si>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</si>
  <si>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</si>
  <si>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</si>
  <si>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</si>
  <si>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</si>
  <si>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</si>
  <si>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</si>
  <si>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</si>
  <si>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</si>
  <si>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</si>
  <si>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</si>
  <si>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</si>
  <si>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</si>
  <si>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</si>
  <si>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</si>
  <si>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</si>
  <si>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</si>
  <si>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</si>
  <si>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</si>
  <si>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</si>
  <si>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</si>
  <si>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</si>
  <si>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</si>
  <si>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</si>
  <si>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</si>
  <si>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</si>
  <si>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</si>
  <si>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</si>
  <si>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</si>
  <si>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</si>
  <si>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</si>
  <si>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</si>
  <si>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</si>
  <si>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</si>
  <si>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</si>
  <si>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</si>
  <si>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</si>
  <si>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</si>
  <si>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</si>
  <si>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</si>
  <si>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</si>
  <si>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</si>
  <si>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</si>
  <si>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</si>
  <si>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</si>
  <si>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</si>
  <si>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</si>
  <si>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</si>
  <si>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</si>
  <si>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</si>
  <si>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</si>
  <si>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</si>
  <si>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</si>
  <si>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</si>
  <si>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</si>
  <si>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</si>
  <si>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</si>
  <si>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</si>
  <si>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</si>
  <si>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</si>
  <si>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</si>
  <si>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</si>
  <si>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</si>
  <si>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</si>
  <si>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</si>
  <si>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</si>
  <si>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</si>
  <si>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</si>
  <si>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</si>
  <si>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</si>
  <si>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</si>
  <si>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</si>
  <si>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</si>
  <si>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</si>
  <si>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</si>
  <si>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</si>
  <si>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</si>
  <si>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</si>
  <si>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</si>
  <si>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</si>
  <si>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</si>
  <si>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</si>
  <si>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</si>
  <si>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</si>
  <si>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</si>
  <si>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</si>
  <si>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</si>
  <si>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</si>
  <si>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</si>
  <si>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</si>
  <si>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</si>
  <si>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</si>
  <si>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</si>
  <si>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</si>
  <si>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</si>
  <si>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</si>
  <si>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</si>
  <si>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</si>
  <si>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</si>
  <si>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</si>
  <si>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</si>
  <si>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</si>
  <si>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</si>
  <si>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</si>
  <si>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</si>
  <si>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</si>
  <si>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</si>
  <si>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</si>
  <si>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</si>
  <si>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</si>
  <si>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</si>
  <si>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</si>
  <si>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</si>
  <si>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</si>
  <si>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</si>
  <si>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</si>
  <si>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</si>
  <si>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</si>
  <si>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</si>
  <si>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</si>
  <si>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</si>
  <si>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</si>
  <si>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</si>
  <si>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</si>
  <si>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</si>
  <si>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</si>
  <si>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</si>
  <si>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</si>
  <si>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</si>
  <si>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</si>
  <si>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</si>
  <si>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</si>
  <si>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</si>
  <si>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</si>
  <si>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</si>
  <si>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</si>
  <si>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</si>
  <si>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</si>
  <si>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</si>
  <si>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</si>
  <si>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</si>
  <si>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</si>
  <si>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</si>
  <si>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</si>
  <si>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</si>
  <si>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</si>
  <si>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</si>
  <si>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</si>
  <si>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</si>
  <si>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</si>
  <si>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</si>
  <si>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</si>
  <si>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</si>
  <si>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</si>
  <si>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</si>
  <si>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</si>
  <si>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</si>
  <si>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</si>
  <si>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</si>
  <si>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</si>
  <si>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</si>
  <si>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</si>
  <si>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</si>
  <si>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</si>
  <si>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</si>
  <si>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</si>
  <si>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</si>
  <si>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</si>
  <si>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</si>
  <si>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</si>
  <si>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</si>
  <si>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</si>
  <si>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</si>
  <si>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</si>
  <si>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</si>
  <si>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</si>
  <si>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</si>
  <si>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</si>
  <si>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</si>
  <si>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</si>
  <si>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</si>
  <si>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</si>
  <si>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</si>
  <si>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</si>
  <si>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</si>
  <si>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</si>
  <si>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</si>
  <si>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</si>
  <si>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</si>
  <si>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</si>
  <si>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</si>
  <si>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</si>
  <si>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</si>
  <si>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</si>
  <si>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</si>
  <si>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</si>
  <si>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</si>
  <si>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</si>
  <si>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</si>
  <si>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</si>
  <si>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</si>
  <si>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</si>
  <si>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</si>
  <si>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</si>
  <si>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</si>
  <si>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</si>
  <si>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</si>
  <si>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</si>
  <si>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</si>
  <si>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</si>
  <si>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</si>
  <si>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</si>
  <si>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</si>
  <si>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</si>
  <si>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</si>
  <si>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</si>
  <si>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</si>
  <si>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</si>
  <si>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</si>
  <si>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</si>
  <si>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</si>
  <si>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</si>
  <si>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</si>
  <si>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</si>
  <si>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</si>
  <si>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</si>
  <si>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</si>
  <si>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</si>
  <si>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</si>
  <si>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</si>
  <si>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</si>
  <si>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</si>
  <si>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</si>
  <si>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</si>
  <si>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</si>
  <si>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</si>
  <si>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</si>
  <si>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</si>
  <si>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</si>
  <si>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</si>
  <si>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</si>
  <si>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</si>
  <si>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</si>
  <si>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</si>
  <si>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</si>
  <si>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</si>
  <si>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</si>
  <si>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</si>
  <si>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</si>
  <si>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</si>
  <si>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</si>
  <si>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</si>
  <si>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</si>
  <si>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</si>
  <si>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</si>
  <si>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</si>
  <si>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</si>
  <si>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</si>
  <si>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</si>
  <si>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</si>
  <si>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</si>
  <si>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</si>
  <si>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</si>
  <si>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</si>
  <si>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</si>
  <si>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</si>
  <si>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</si>
  <si>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</si>
  <si>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</si>
  <si>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</si>
  <si>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</si>
  <si>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</si>
  <si>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</si>
  <si>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</si>
  <si>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</si>
  <si>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</si>
  <si>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</si>
  <si>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</si>
  <si>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</si>
  <si>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</si>
  <si>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</si>
  <si>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</si>
  <si>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</si>
  <si>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</si>
  <si>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</si>
  <si>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</si>
  <si>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</si>
  <si>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</si>
  <si>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</si>
  <si>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</si>
  <si>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</si>
  <si>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</si>
  <si>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</si>
  <si>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</si>
  <si>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</si>
  <si>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</si>
  <si>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</si>
  <si>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</si>
  <si>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</si>
  <si>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</si>
  <si>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</si>
  <si>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</si>
  <si>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</si>
  <si>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</si>
  <si>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</si>
  <si>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</si>
  <si>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</si>
  <si>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</si>
  <si>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</si>
  <si>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</si>
  <si>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</si>
  <si>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</si>
  <si>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</si>
  <si>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</si>
  <si>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</si>
  <si>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</si>
  <si>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</si>
  <si>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</si>
  <si>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</si>
  <si>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</si>
  <si>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</si>
  <si>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</si>
  <si>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</si>
  <si>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</si>
  <si>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</si>
  <si>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</si>
  <si>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</si>
  <si>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</si>
  <si>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</si>
  <si>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</si>
  <si>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</si>
  <si>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</si>
  <si>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</si>
  <si>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</si>
  <si>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</si>
  <si>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</si>
  <si>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</si>
  <si>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</si>
  <si>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</si>
  <si>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</si>
  <si>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</si>
  <si>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</si>
  <si>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</si>
  <si>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</si>
  <si>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</si>
  <si>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</si>
  <si>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</si>
  <si>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</si>
  <si>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</si>
  <si>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</si>
  <si>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</si>
  <si>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</si>
  <si>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</si>
  <si>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</si>
  <si>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</si>
  <si>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</si>
  <si>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</si>
  <si>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</si>
  <si>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</si>
  <si>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</si>
  <si>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</si>
  <si>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</si>
  <si>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</si>
  <si>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</si>
  <si>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</si>
  <si>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</si>
  <si>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</si>
  <si>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</si>
  <si>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</si>
  <si>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</si>
  <si>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</si>
  <si>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</si>
  <si>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</si>
  <si>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</si>
  <si>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</si>
  <si>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</si>
  <si>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</si>
  <si>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</si>
  <si>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</si>
  <si>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</si>
  <si>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</si>
  <si>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</si>
  <si>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</si>
  <si>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</si>
  <si>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</si>
  <si>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</si>
  <si>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</si>
  <si>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</si>
  <si>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</si>
  <si>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</si>
  <si>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</si>
  <si>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</si>
  <si>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</si>
  <si>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</si>
  <si>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</si>
  <si>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</si>
  <si>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</si>
  <si>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</si>
  <si>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</si>
  <si>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</si>
  <si>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</si>
  <si>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</si>
  <si>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</si>
  <si>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</si>
  <si>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</si>
  <si>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</si>
  <si>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</si>
  <si>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</si>
  <si>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</si>
  <si>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</si>
  <si>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</si>
  <si>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</si>
  <si>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</si>
  <si>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</si>
  <si>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</si>
  <si>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</si>
  <si>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</si>
  <si>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</si>
  <si>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</si>
  <si>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</si>
  <si>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</si>
  <si>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</si>
  <si>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</si>
  <si>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</si>
  <si>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</si>
  <si>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</si>
  <si>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</si>
  <si>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</si>
  <si>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</si>
  <si>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</si>
  <si>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</si>
  <si>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</si>
  <si>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</si>
  <si>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</si>
  <si>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</si>
  <si>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</si>
  <si>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</si>
  <si>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</si>
  <si>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</si>
  <si>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</si>
  <si>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</si>
  <si>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</si>
  <si>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</si>
  <si>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</si>
  <si>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</si>
  <si>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</si>
  <si>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</si>
  <si>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</si>
  <si>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</si>
  <si>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</si>
  <si>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</si>
  <si>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</si>
  <si>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</si>
  <si>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</si>
  <si>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</si>
  <si>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</si>
  <si>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</si>
  <si>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</si>
  <si>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</si>
  <si>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</si>
  <si>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</si>
  <si>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</si>
  <si>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</si>
  <si>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</si>
  <si>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</si>
  <si>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</si>
  <si>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</si>
  <si>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</si>
  <si>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</si>
  <si>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</si>
  <si>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</si>
  <si>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</si>
  <si>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</si>
  <si>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</si>
  <si>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</si>
  <si>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</si>
  <si>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</si>
  <si>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</si>
  <si>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</si>
  <si>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</si>
  <si>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</si>
  <si>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</si>
  <si>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</si>
  <si>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</si>
  <si>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</si>
  <si>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</si>
  <si>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</si>
  <si>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</si>
  <si>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</si>
  <si>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</si>
  <si>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</si>
  <si>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</si>
  <si>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</si>
  <si>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</si>
  <si>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</si>
  <si>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</si>
  <si>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</si>
  <si>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</si>
  <si>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</si>
  <si>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</si>
  <si>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</si>
  <si>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</si>
  <si>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</si>
  <si>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</si>
  <si>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</si>
  <si>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</si>
  <si>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</si>
  <si>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</si>
  <si>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</si>
  <si>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</si>
  <si>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</si>
  <si>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</si>
  <si>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</si>
  <si>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</si>
  <si>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</si>
  <si>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</si>
  <si>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</si>
  <si>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</si>
  <si>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</si>
  <si>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</si>
  <si>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</si>
  <si>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</si>
  <si>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</si>
  <si>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</si>
  <si>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</si>
  <si>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</si>
  <si>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</si>
  <si>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</si>
  <si>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</si>
  <si>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</si>
  <si>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</si>
  <si>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</si>
  <si>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</si>
  <si>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</si>
  <si>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</si>
  <si>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</si>
  <si>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</si>
  <si>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</si>
  <si>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</si>
  <si>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</si>
  <si>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</si>
  <si>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</si>
  <si>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</si>
  <si>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</si>
  <si>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</si>
  <si>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</si>
  <si>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</si>
  <si>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</si>
  <si>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</si>
  <si>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</si>
  <si>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</si>
  <si>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</si>
  <si>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</si>
  <si>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</si>
  <si>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</si>
  <si>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</si>
  <si>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</si>
  <si>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</si>
  <si>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</si>
  <si>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</si>
  <si>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</si>
  <si>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</si>
  <si>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</si>
  <si>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</si>
  <si>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</si>
  <si>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</si>
  <si>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</si>
  <si>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</si>
  <si>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</si>
  <si>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</si>
  <si>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</si>
  <si>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</si>
  <si>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</si>
  <si>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</si>
  <si>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</si>
  <si>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</si>
  <si>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</si>
  <si>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</si>
  <si>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</si>
  <si>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</si>
  <si>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</si>
  <si>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</si>
  <si>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</si>
  <si>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</si>
  <si>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</si>
  <si>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</si>
  <si>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</si>
  <si>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</si>
  <si>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</si>
  <si>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</si>
  <si>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</si>
  <si>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</si>
  <si>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</si>
  <si>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</si>
  <si>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</si>
  <si>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</si>
  <si>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</si>
  <si>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</si>
  <si>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</si>
  <si>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</si>
  <si>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</si>
  <si>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</si>
  <si>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</si>
  <si>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</si>
  <si>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</si>
  <si>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</si>
  <si>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</si>
  <si>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</si>
  <si>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</si>
  <si>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</si>
  <si>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</si>
  <si>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</si>
  <si>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</si>
  <si>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</si>
  <si>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</si>
  <si>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</si>
  <si>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</si>
  <si>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</si>
  <si>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</si>
  <si>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</si>
  <si>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</si>
  <si>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</si>
  <si>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</si>
  <si>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</si>
  <si>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</si>
  <si>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</si>
  <si>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</si>
  <si>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</si>
  <si>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</si>
  <si>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</si>
  <si>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</si>
  <si>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</si>
  <si>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</si>
  <si>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</si>
  <si>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</si>
  <si>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</si>
  <si>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</si>
  <si>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</si>
  <si>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</si>
  <si>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</si>
  <si>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</si>
  <si>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</si>
  <si>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</si>
  <si>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</si>
  <si>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</si>
  <si>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</si>
  <si>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</si>
  <si>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</si>
  <si>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</si>
  <si>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</si>
  <si>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</si>
  <si>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</si>
  <si>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</si>
  <si>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</si>
  <si>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</si>
  <si>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</si>
  <si>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</si>
  <si>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</si>
  <si>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</si>
  <si>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</si>
  <si>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</si>
  <si>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</si>
  <si>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</si>
  <si>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</si>
  <si>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</si>
  <si>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</si>
  <si>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</si>
  <si>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</si>
  <si>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</si>
  <si>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</si>
  <si>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</si>
  <si>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</si>
  <si>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</si>
  <si>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</si>
  <si>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</si>
  <si>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</si>
  <si>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</si>
  <si>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</si>
  <si>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</si>
  <si>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</si>
  <si>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</si>
  <si>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</si>
  <si>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</si>
  <si>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</si>
  <si>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</si>
  <si>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</si>
  <si>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</si>
  <si>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</si>
  <si>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</si>
  <si>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</si>
  <si>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</si>
  <si>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</si>
  <si>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</si>
  <si>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</si>
  <si>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</si>
  <si>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</si>
  <si>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</si>
  <si>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</si>
  <si>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</si>
  <si>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</si>
  <si>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</si>
  <si>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</si>
  <si>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</si>
  <si>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</si>
  <si>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</si>
  <si>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</si>
  <si>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</si>
  <si>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</si>
  <si>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</si>
  <si>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</si>
  <si>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</si>
  <si>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</si>
  <si>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</si>
  <si>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</si>
  <si>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</si>
  <si>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</si>
  <si>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</si>
  <si>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</si>
  <si>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</si>
  <si>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</si>
  <si>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</si>
  <si>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</si>
  <si>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</si>
  <si>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</si>
  <si>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</si>
  <si>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</si>
  <si>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</si>
  <si>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</si>
  <si>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</si>
  <si>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</si>
  <si>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</si>
  <si>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</si>
  <si>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</si>
  <si>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</si>
  <si>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</si>
  <si>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</si>
  <si>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</si>
  <si>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</si>
  <si>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</si>
  <si>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</si>
  <si>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</si>
  <si>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</si>
  <si>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</si>
  <si>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</si>
  <si>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</si>
  <si>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</si>
  <si>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</si>
  <si>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</si>
  <si>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</si>
  <si>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</si>
  <si>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</si>
  <si>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</si>
  <si>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</si>
  <si>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</si>
  <si>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</si>
  <si>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</si>
  <si>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</si>
  <si>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</si>
  <si>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</si>
  <si>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</si>
  <si>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</si>
  <si>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</si>
  <si>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</si>
  <si>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</si>
  <si>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</si>
  <si>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</si>
  <si>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</si>
  <si>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</si>
  <si>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</si>
  <si>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</si>
  <si>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</si>
  <si>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</si>
  <si>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</si>
  <si>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</si>
  <si>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</si>
  <si>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</si>
  <si>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</si>
  <si>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</si>
  <si>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</si>
  <si>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</si>
  <si>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</si>
  <si>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</si>
  <si>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</si>
  <si>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</si>
  <si>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</si>
  <si>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</si>
  <si>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</si>
  <si>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</si>
  <si>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</si>
  <si>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</si>
  <si>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</si>
  <si>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</si>
  <si>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</si>
  <si>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</si>
  <si>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</si>
  <si>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</si>
  <si>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</si>
  <si>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</si>
  <si>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</si>
  <si>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</si>
  <si>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</si>
  <si>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</si>
  <si>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</si>
  <si>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</si>
  <si>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</si>
  <si>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</si>
  <si>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</si>
  <si>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</si>
  <si>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</si>
  <si>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</si>
  <si>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</si>
  <si>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</si>
  <si>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</si>
  <si>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</si>
  <si>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</si>
  <si>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</si>
  <si>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</si>
  <si>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</si>
  <si>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</si>
  <si>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</si>
  <si>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</si>
  <si>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</si>
  <si>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</si>
  <si>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</si>
  <si>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</si>
  <si>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</si>
  <si>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</si>
  <si>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</si>
  <si>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</si>
  <si>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</si>
  <si>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</si>
  <si>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</si>
  <si>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</si>
  <si>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</si>
  <si>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</si>
  <si>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</si>
  <si>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</si>
  <si>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</si>
  <si>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</si>
  <si>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</si>
  <si>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</si>
  <si>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</si>
  <si>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</si>
  <si>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</si>
  <si>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</si>
  <si>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</si>
  <si>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</si>
  <si>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</si>
  <si>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</si>
  <si>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</si>
  <si>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</si>
  <si>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</si>
  <si>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</si>
  <si>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</si>
  <si>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</si>
  <si>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</si>
  <si>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</si>
  <si>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</si>
  <si>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</si>
  <si>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</si>
  <si>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</si>
  <si>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</si>
  <si>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</si>
  <si>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</si>
  <si>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</si>
  <si>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</si>
  <si>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</si>
  <si>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</si>
  <si>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</si>
  <si>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</si>
  <si>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</si>
  <si>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</si>
  <si>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</si>
  <si>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</si>
  <si>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</si>
  <si>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</si>
  <si>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</si>
  <si>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</si>
  <si>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</si>
  <si>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</si>
  <si>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</si>
  <si>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</si>
  <si>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</si>
  <si>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</si>
  <si>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</si>
  <si>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</si>
  <si>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</si>
  <si>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</si>
  <si>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</si>
  <si>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</si>
  <si>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</si>
  <si>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</si>
  <si>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</si>
  <si>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</si>
  <si>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</si>
  <si>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</si>
  <si>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</si>
  <si>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</si>
  <si>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</si>
  <si>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</si>
  <si>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</si>
  <si>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</si>
  <si>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</si>
  <si>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</si>
  <si>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</si>
  <si>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</si>
  <si>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</si>
  <si>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</si>
  <si>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</si>
  <si>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</si>
  <si>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</si>
  <si>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</si>
  <si>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</si>
  <si>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</si>
  <si>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</si>
  <si>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</si>
  <si>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</si>
  <si>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</si>
  <si>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</si>
  <si>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</si>
  <si>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</si>
  <si>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</si>
  <si>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</si>
  <si>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</si>
  <si>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</si>
  <si>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</si>
  <si>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</si>
  <si>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</si>
  <si>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</si>
  <si>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</si>
  <si>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</si>
  <si>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</si>
  <si>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</si>
  <si>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</si>
  <si>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</si>
  <si>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</si>
  <si>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</si>
  <si>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</si>
  <si>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</si>
  <si>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</si>
  <si>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</si>
  <si>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</si>
  <si>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</si>
  <si>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</si>
  <si>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</si>
  <si>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</si>
  <si>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</si>
  <si>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</si>
  <si>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</si>
  <si>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</si>
  <si>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</si>
  <si>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</si>
  <si>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</si>
  <si>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</si>
  <si>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</si>
  <si>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</si>
  <si>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</si>
  <si>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</si>
  <si>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</si>
  <si>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</si>
  <si>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</si>
  <si>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</si>
  <si>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</si>
  <si>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</si>
  <si>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</si>
  <si>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</si>
  <si>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</si>
  <si>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</si>
  <si>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</si>
  <si>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</si>
  <si>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</si>
  <si>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</si>
  <si>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</si>
  <si>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</si>
  <si>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</si>
  <si>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</si>
  <si>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</si>
  <si>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</si>
  <si>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</si>
  <si>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</si>
  <si>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</si>
  <si>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</si>
  <si>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</si>
  <si>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</si>
  <si>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</si>
  <si>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</si>
  <si>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</si>
  <si>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</si>
  <si>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</si>
  <si>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</si>
  <si>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</si>
  <si>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</si>
  <si>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</si>
  <si>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</si>
  <si>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</si>
  <si>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</si>
  <si>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</si>
  <si>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</si>
  <si>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</si>
  <si>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</si>
  <si>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</si>
  <si>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</si>
  <si>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</si>
  <si>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</si>
  <si>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</si>
  <si>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</si>
  <si>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</si>
  <si>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</si>
  <si>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</si>
  <si>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</si>
  <si>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</si>
  <si>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</si>
  <si>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</si>
  <si>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</si>
  <si>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</si>
  <si>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</si>
  <si>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</si>
  <si>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</si>
  <si>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</si>
  <si>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</si>
  <si>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</si>
  <si>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</si>
  <si>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</si>
  <si>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</si>
  <si>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</si>
  <si>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</si>
  <si>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</si>
  <si>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</si>
  <si>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</si>
  <si>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</si>
  <si>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</si>
  <si>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</si>
  <si>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</si>
  <si>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</si>
  <si>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</si>
  <si>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</si>
  <si>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</si>
  <si>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</si>
  <si>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</si>
  <si>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</si>
  <si>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</si>
  <si>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</si>
  <si>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</si>
  <si>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</si>
  <si>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</si>
  <si>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</si>
  <si>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</si>
  <si>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</si>
  <si>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</si>
  <si>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</si>
  <si>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</si>
  <si>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</si>
  <si>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</si>
  <si>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</si>
  <si>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</si>
  <si>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</si>
  <si>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</si>
  <si>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</si>
  <si>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</si>
  <si>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</si>
  <si>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</si>
  <si>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</si>
  <si>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</si>
  <si>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</si>
  <si>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</si>
  <si>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</si>
  <si>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</si>
  <si>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</si>
  <si>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</si>
  <si>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</si>
  <si>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</si>
  <si>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</si>
  <si>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</si>
  <si>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</si>
  <si>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</si>
  <si>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</si>
  <si>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</si>
  <si>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</si>
  <si>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</si>
  <si>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</si>
  <si>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</si>
  <si>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</si>
  <si>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</si>
  <si>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</si>
  <si>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</si>
  <si>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</si>
  <si>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</si>
  <si>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</si>
  <si>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</si>
  <si>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</si>
  <si>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</si>
  <si>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</si>
  <si>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</si>
  <si>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</si>
  <si>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</si>
  <si>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</si>
  <si>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</si>
  <si>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</si>
  <si>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</si>
  <si>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</si>
  <si>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</si>
  <si>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</si>
  <si>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</si>
  <si>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</si>
  <si>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</si>
  <si>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</si>
  <si>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</si>
  <si>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</si>
  <si>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</si>
  <si>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</si>
  <si>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</si>
  <si>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</si>
  <si>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</si>
  <si>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</si>
  <si>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</si>
  <si>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</si>
  <si>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</si>
  <si>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</si>
  <si>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</si>
  <si>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</si>
  <si>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</si>
  <si>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</si>
  <si>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</si>
  <si>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</si>
  <si>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</si>
  <si>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</si>
  <si>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</si>
  <si>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</si>
  <si>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</si>
  <si>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</si>
  <si>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</si>
  <si>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</si>
  <si>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</si>
  <si>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</si>
  <si>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</si>
  <si>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</si>
  <si>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</si>
  <si>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</si>
  <si>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</si>
  <si>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</si>
  <si>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</si>
  <si>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</si>
  <si>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</si>
  <si>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</si>
  <si>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</si>
  <si>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</si>
  <si>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</si>
  <si>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</si>
  <si>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</si>
  <si>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</si>
  <si>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</si>
  <si>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</si>
  <si>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</si>
  <si>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</si>
  <si>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</si>
  <si>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</si>
  <si>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</si>
  <si>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</si>
  <si>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</si>
  <si>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</si>
  <si>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</si>
  <si>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</si>
  <si>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</si>
  <si>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</si>
  <si>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</si>
  <si>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</si>
  <si>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</si>
  <si>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</si>
  <si>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</si>
  <si>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</si>
  <si>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</si>
  <si>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</si>
  <si>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</si>
  <si>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</si>
  <si>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</si>
  <si>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</si>
  <si>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</si>
  <si>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</si>
  <si>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</si>
  <si>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</si>
  <si>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</si>
  <si>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</si>
  <si>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</si>
  <si>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</si>
  <si>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</si>
  <si>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</si>
  <si>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</si>
  <si>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</si>
  <si>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</si>
  <si>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</si>
  <si>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</si>
  <si>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</si>
  <si>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</si>
  <si>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</si>
  <si>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</si>
  <si>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</si>
  <si>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</si>
  <si>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</si>
  <si>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</si>
  <si>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</si>
  <si>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</si>
  <si>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</si>
  <si>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</si>
  <si>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</si>
  <si>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</si>
  <si>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</si>
  <si>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</si>
  <si>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</si>
  <si>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</si>
  <si>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</si>
  <si>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</si>
  <si>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</si>
  <si>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</si>
  <si>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</si>
  <si>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</si>
  <si>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</si>
  <si>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</si>
  <si>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</si>
  <si>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</si>
  <si>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</si>
  <si>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</si>
  <si>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</si>
  <si>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</si>
  <si>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</si>
  <si>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</si>
  <si>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</si>
  <si>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</si>
  <si>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</si>
  <si>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</si>
  <si>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</si>
  <si>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</si>
  <si>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</si>
  <si>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</si>
  <si>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</si>
  <si>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</si>
  <si>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</si>
  <si>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</si>
  <si>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</si>
  <si>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</si>
  <si>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</si>
  <si>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</si>
  <si>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</si>
  <si>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</si>
  <si>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</si>
  <si>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</si>
  <si>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</si>
  <si>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</si>
  <si>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</si>
  <si>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</si>
  <si>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</si>
  <si>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</si>
  <si>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</si>
  <si>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</si>
  <si>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</si>
  <si>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</si>
  <si>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</si>
  <si>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</si>
  <si>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</si>
  <si>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</si>
  <si>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</si>
  <si>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</si>
  <si>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</si>
  <si>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</si>
  <si>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</si>
  <si>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</si>
  <si>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</si>
  <si>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</si>
  <si>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</si>
  <si>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</si>
  <si>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</si>
  <si>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</si>
  <si>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</si>
  <si>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</si>
  <si>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</si>
  <si>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</si>
  <si>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</si>
  <si>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</si>
  <si>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</si>
  <si>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</si>
  <si>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</si>
  <si>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</si>
  <si>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</si>
  <si>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</si>
  <si>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</si>
  <si>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</si>
  <si>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</si>
  <si>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</si>
  <si>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</si>
  <si>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</si>
  <si>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</si>
  <si>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</si>
  <si>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</si>
  <si>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</si>
  <si>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</si>
  <si>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</si>
  <si>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</si>
  <si>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</si>
  <si>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</si>
  <si>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</si>
  <si>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</si>
  <si>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</si>
  <si>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</si>
  <si>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</si>
  <si>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</si>
  <si>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</si>
  <si>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</si>
  <si>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</si>
  <si>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</si>
  <si>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</si>
  <si>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</si>
  <si>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</si>
  <si>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</si>
  <si>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</si>
  <si>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</si>
  <si>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</si>
  <si>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</si>
  <si>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</si>
  <si>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</si>
  <si>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</si>
  <si>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</si>
  <si>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</si>
  <si>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</si>
  <si>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</si>
  <si>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</si>
  <si>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</si>
  <si>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</si>
  <si>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</si>
  <si>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</si>
  <si>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</si>
  <si>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</si>
  <si>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</si>
  <si>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</si>
  <si>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</si>
  <si>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</si>
  <si>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</si>
  <si>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</si>
  <si>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</si>
  <si>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</si>
  <si>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</si>
  <si>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</si>
  <si>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</si>
  <si>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</si>
  <si>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</si>
  <si>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</si>
  <si>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</si>
  <si>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</si>
  <si>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</si>
  <si>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</si>
  <si>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</si>
  <si>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</si>
  <si>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</si>
  <si>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</si>
  <si>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</si>
  <si>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</si>
  <si>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</si>
  <si>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</si>
  <si>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</si>
  <si>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</si>
  <si>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</si>
  <si>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</si>
  <si>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</si>
  <si>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</si>
  <si>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</si>
  <si>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</si>
  <si>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</si>
  <si>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</si>
  <si>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</si>
  <si>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</si>
  <si>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</si>
  <si>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</si>
  <si>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</si>
  <si>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</si>
  <si>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</si>
  <si>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</si>
  <si>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</si>
  <si>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</si>
  <si>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</si>
  <si>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</si>
  <si>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</si>
  <si>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</si>
  <si>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</si>
  <si>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</si>
  <si>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</si>
  <si>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</si>
  <si>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</si>
  <si>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</si>
  <si>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</si>
  <si>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</si>
  <si>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</si>
  <si>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</si>
  <si>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</si>
  <si>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</si>
  <si>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</si>
  <si>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</si>
  <si>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</si>
  <si>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</si>
  <si>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</si>
  <si>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</si>
  <si>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</si>
  <si>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</si>
  <si>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</si>
  <si>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</si>
  <si>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</si>
  <si>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</si>
  <si>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</si>
  <si>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</si>
  <si>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</si>
  <si>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</si>
  <si>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</si>
  <si>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</si>
  <si>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</si>
  <si>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</si>
  <si>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</si>
  <si>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</si>
  <si>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</si>
  <si>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</si>
  <si>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</si>
  <si>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</si>
  <si>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</si>
  <si>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</si>
  <si>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</si>
  <si>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</si>
  <si>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</si>
  <si>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</si>
  <si>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</si>
  <si>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</si>
  <si>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</si>
  <si>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</si>
  <si>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</si>
  <si>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</si>
  <si>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</si>
  <si>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</si>
  <si>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</si>
  <si>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</si>
  <si>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</si>
  <si>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</si>
  <si>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</si>
  <si>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</si>
  <si>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</si>
  <si>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</si>
  <si>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</si>
  <si>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</si>
  <si>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</si>
  <si>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</si>
  <si>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</si>
  <si>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</si>
  <si>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</si>
  <si>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</si>
  <si>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</si>
  <si>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</si>
  <si>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</si>
  <si>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</si>
  <si>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</si>
  <si>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</si>
  <si>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</si>
  <si>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</si>
  <si>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</si>
  <si>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</si>
  <si>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</si>
  <si>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</si>
  <si>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</si>
  <si>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</si>
  <si>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</si>
  <si>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</si>
  <si>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</si>
  <si>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</si>
  <si>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</si>
  <si>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</si>
  <si>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</si>
  <si>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</si>
  <si>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</si>
  <si>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</si>
  <si>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</si>
  <si>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</si>
  <si>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</si>
  <si>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</si>
  <si>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</si>
  <si>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</si>
  <si>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</si>
  <si>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</si>
  <si>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</si>
  <si>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</si>
  <si>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</si>
  <si>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</si>
  <si>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</si>
  <si>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</si>
  <si>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</si>
  <si>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</si>
  <si>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</si>
  <si>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</si>
  <si>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</si>
  <si>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</si>
  <si>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</si>
  <si>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</si>
  <si>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</si>
  <si>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</si>
  <si>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</si>
  <si>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</si>
  <si>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</si>
  <si>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</si>
  <si>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</si>
  <si>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</si>
  <si>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</si>
  <si>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</si>
  <si>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</si>
  <si>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</si>
  <si>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</si>
  <si>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</si>
  <si>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</si>
  <si>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</si>
  <si>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</si>
  <si>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</si>
  <si>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</si>
  <si>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</si>
  <si>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</si>
  <si>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</si>
  <si>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</si>
  <si>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</si>
  <si>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</si>
  <si>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</si>
  <si>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</si>
  <si>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</si>
  <si>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</si>
  <si>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</si>
  <si>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</si>
  <si>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</si>
  <si>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</si>
  <si>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</si>
  <si>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</si>
  <si>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</si>
  <si>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</si>
  <si>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</si>
  <si>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</si>
  <si>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</si>
  <si>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</si>
  <si>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</si>
  <si>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</si>
  <si>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</si>
  <si>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</si>
  <si>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</si>
  <si>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</si>
  <si>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</si>
  <si>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</si>
  <si>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</si>
  <si>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</si>
  <si>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</si>
  <si>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</si>
  <si>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</si>
  <si>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</si>
  <si>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</si>
  <si>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</si>
  <si>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</si>
  <si>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</si>
  <si>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</si>
  <si>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</si>
  <si>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</si>
  <si>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</si>
  <si>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</si>
  <si>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</si>
  <si>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</si>
  <si>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</si>
  <si>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</si>
  <si>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</si>
  <si>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</si>
  <si>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</si>
  <si>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</si>
  <si>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</si>
  <si>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</si>
  <si>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</si>
  <si>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</si>
  <si>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</si>
  <si>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</si>
  <si>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</si>
  <si>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</si>
  <si>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</si>
  <si>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</si>
  <si>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</si>
  <si>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</si>
  <si>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</si>
  <si>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</si>
  <si>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</si>
  <si>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</si>
  <si>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</si>
  <si>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</si>
  <si>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</si>
  <si>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</si>
  <si>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</si>
  <si>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</si>
  <si>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</si>
  <si>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</si>
  <si>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</si>
  <si>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</si>
  <si>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</si>
  <si>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</si>
  <si>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</si>
  <si>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</si>
  <si>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</si>
  <si>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</si>
  <si>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</si>
  <si>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</si>
  <si>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</si>
  <si>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</si>
  <si>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</si>
  <si>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</si>
  <si>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</si>
  <si>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</si>
  <si>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</si>
  <si>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</si>
  <si>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</si>
  <si>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</si>
  <si>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</si>
  <si>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</si>
  <si>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</si>
  <si>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</si>
  <si>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</si>
  <si>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</si>
  <si>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</si>
  <si>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</si>
  <si>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</si>
  <si>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</si>
  <si>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</si>
  <si>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</si>
  <si>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</si>
  <si>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</si>
  <si>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</si>
  <si>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</si>
  <si>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</si>
  <si>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</si>
  <si>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</si>
  <si>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</si>
  <si>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</si>
  <si>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</si>
  <si>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</si>
  <si>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</si>
  <si>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</si>
  <si>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</si>
  <si>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</si>
  <si>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</si>
  <si>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</si>
  <si>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</si>
  <si>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</si>
  <si>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</si>
  <si>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</si>
  <si>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</si>
  <si>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</si>
  <si>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</si>
  <si>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</si>
  <si>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</si>
  <si>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</si>
  <si>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</si>
  <si>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</si>
  <si>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</si>
  <si>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</si>
  <si>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</si>
  <si>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</si>
  <si>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</si>
  <si>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</si>
  <si>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</si>
  <si>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</si>
  <si>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</si>
  <si>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</si>
  <si>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</si>
  <si>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</si>
  <si>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</si>
  <si>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</si>
  <si>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</si>
  <si>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</si>
  <si>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</si>
  <si>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</si>
  <si>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</si>
  <si>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</si>
  <si>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</si>
  <si>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</si>
  <si>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</si>
  <si>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</si>
  <si>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</si>
  <si>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</si>
  <si>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</si>
  <si>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</si>
  <si>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</si>
  <si>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</si>
  <si>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</si>
  <si>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</si>
  <si>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</si>
  <si>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</si>
  <si>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</si>
  <si>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</si>
  <si>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</si>
  <si>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</si>
  <si>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</si>
  <si>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</si>
  <si>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</si>
  <si>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</si>
  <si>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</si>
  <si>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</si>
  <si>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</si>
  <si>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</si>
  <si>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</si>
  <si>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</si>
  <si>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</si>
  <si>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</si>
  <si>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</si>
  <si>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</si>
  <si>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</si>
  <si>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</si>
  <si>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</si>
  <si>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</si>
  <si>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</si>
  <si>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</si>
  <si>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</si>
  <si>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</si>
  <si>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</si>
  <si>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</si>
  <si>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</si>
  <si>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</si>
  <si>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</si>
  <si>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</si>
  <si>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</si>
  <si>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</si>
  <si>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</si>
  <si>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</si>
  <si>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</si>
  <si>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</si>
  <si>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</si>
  <si>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</si>
  <si>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</si>
  <si>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</si>
  <si>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</si>
  <si>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</si>
  <si>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</si>
  <si>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</si>
  <si>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</si>
  <si>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</si>
  <si>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</si>
  <si>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</si>
  <si>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</si>
  <si>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</si>
  <si>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</si>
  <si>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</si>
  <si>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</si>
  <si>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</si>
  <si>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</si>
  <si>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</si>
  <si>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</si>
  <si>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</si>
  <si>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</si>
  <si>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</si>
  <si>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</si>
  <si>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</si>
  <si>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</si>
  <si>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</si>
  <si>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</si>
  <si>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</si>
  <si>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</si>
  <si>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</si>
  <si>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</si>
  <si>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</si>
  <si>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</si>
  <si>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</si>
  <si>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</si>
  <si>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</si>
  <si>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</si>
  <si>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</si>
  <si>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</si>
  <si>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</si>
  <si>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</si>
  <si>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</si>
  <si>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</si>
  <si>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</si>
  <si>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</si>
  <si>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</si>
  <si>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</si>
  <si>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</si>
  <si>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</si>
  <si>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</si>
  <si>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</si>
  <si>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</si>
  <si>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</si>
  <si>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</si>
  <si>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</si>
  <si>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</si>
  <si>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</si>
  <si>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</si>
  <si>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</si>
  <si>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</si>
  <si>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</si>
  <si>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</si>
  <si>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</si>
  <si>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</si>
  <si>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</si>
  <si>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</si>
  <si>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</si>
  <si>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</si>
  <si>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</si>
  <si>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</si>
  <si>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</si>
  <si>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</si>
  <si>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</si>
  <si>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</si>
  <si>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</si>
  <si>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</si>
  <si>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</si>
  <si>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</si>
  <si>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</si>
  <si>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</si>
  <si>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</si>
  <si>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</si>
  <si>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</si>
  <si>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</si>
  <si>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</si>
  <si>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</si>
  <si>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</si>
  <si>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</si>
  <si>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</si>
  <si>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</si>
  <si>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</si>
  <si>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</si>
  <si>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</si>
  <si>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</si>
  <si>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</si>
  <si>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</si>
  <si>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</si>
  <si>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</si>
  <si>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</si>
  <si>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</si>
  <si>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</si>
  <si>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</si>
  <si>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</si>
  <si>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</si>
  <si>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</si>
  <si>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</si>
  <si>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</si>
  <si>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</si>
  <si>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</si>
  <si>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</si>
  <si>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</si>
  <si>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</si>
  <si>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</si>
  <si>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</si>
  <si>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</si>
  <si>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</si>
  <si>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</si>
  <si>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</si>
  <si>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</si>
  <si>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</si>
  <si>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</si>
  <si>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</si>
  <si>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</si>
  <si>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</si>
  <si>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</si>
  <si>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</si>
  <si>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</si>
  <si>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</si>
  <si>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</si>
  <si>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</si>
  <si>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</si>
  <si>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</si>
  <si>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</si>
  <si>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</si>
  <si>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</si>
  <si>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</si>
  <si>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</si>
  <si>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</si>
  <si>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</si>
  <si>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</si>
  <si>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</si>
  <si>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</si>
  <si>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</si>
  <si>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</si>
  <si>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</si>
  <si>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</si>
  <si>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</si>
  <si>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</si>
  <si>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</si>
  <si>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</si>
  <si>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</si>
  <si>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</si>
  <si>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</si>
  <si>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</si>
  <si>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</si>
  <si>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</si>
  <si>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</si>
  <si>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</si>
  <si>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</si>
  <si>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</si>
  <si>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</si>
  <si>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</si>
  <si>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</si>
  <si>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</si>
  <si>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</si>
  <si>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</si>
  <si>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</si>
  <si>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</si>
  <si>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</si>
  <si>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</si>
  <si>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</si>
  <si>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</si>
  <si>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</si>
  <si>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</si>
  <si>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</si>
  <si>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</si>
  <si>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</si>
  <si>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</si>
  <si>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</si>
  <si>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</si>
  <si>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</si>
  <si>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</si>
  <si>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</si>
  <si>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</si>
  <si>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</si>
  <si>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</si>
  <si>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</si>
  <si>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</si>
  <si>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</si>
  <si>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</si>
  <si>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</si>
  <si>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</si>
  <si>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</si>
  <si>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</si>
  <si>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</si>
  <si>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</si>
  <si>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</si>
  <si>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</si>
  <si>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</si>
  <si>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</si>
  <si>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</si>
  <si>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</si>
  <si>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</si>
  <si>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</si>
  <si>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</si>
  <si>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</si>
  <si>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</si>
  <si>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</si>
  <si>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</si>
  <si>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</si>
  <si>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</si>
  <si>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</si>
  <si>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</si>
  <si>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</si>
  <si>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</si>
  <si>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</si>
  <si>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</si>
  <si>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</si>
  <si>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</si>
  <si>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</si>
  <si>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</si>
  <si>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</si>
  <si>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</si>
  <si>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</si>
  <si>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</si>
  <si>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</si>
  <si>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</si>
  <si>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</si>
  <si>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</si>
  <si>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</si>
  <si>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</si>
  <si>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</si>
  <si>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</si>
  <si>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</si>
  <si>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</si>
  <si>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</si>
  <si>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</si>
  <si>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</si>
  <si>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</si>
  <si>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</si>
  <si>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</si>
  <si>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</si>
  <si>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</si>
  <si>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</si>
  <si>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</si>
  <si>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</si>
  <si>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</si>
  <si>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</si>
  <si>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</si>
  <si>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</si>
  <si>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</si>
  <si>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</si>
  <si>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</si>
  <si>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</si>
  <si>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</si>
  <si>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</si>
  <si>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</si>
  <si>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</si>
  <si>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</si>
  <si>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</si>
  <si>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</si>
  <si>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</si>
  <si>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</si>
  <si>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</si>
  <si>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</si>
  <si>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</si>
  <si>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</si>
  <si>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</si>
  <si>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</si>
  <si>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</si>
  <si>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</si>
  <si>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</si>
  <si>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</si>
  <si>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</si>
  <si>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</si>
  <si>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</si>
  <si>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</si>
  <si>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</si>
  <si>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</si>
  <si>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</si>
  <si>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</si>
  <si>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</si>
  <si>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</si>
  <si>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</si>
  <si>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</si>
  <si>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</si>
  <si>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</si>
  <si>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</si>
  <si>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</si>
  <si>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</si>
  <si>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</si>
  <si>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</si>
  <si>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</si>
  <si>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</si>
  <si>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</si>
  <si>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</si>
  <si>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</si>
  <si>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</si>
  <si>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</si>
  <si>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</si>
  <si>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</si>
  <si>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</si>
  <si>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</si>
  <si>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</si>
  <si>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</si>
  <si>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</si>
  <si>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</si>
  <si>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</si>
  <si>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</si>
  <si>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</si>
  <si>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</si>
  <si>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</si>
  <si>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</si>
  <si>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</si>
  <si>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</si>
  <si>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</si>
  <si>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</si>
  <si>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</si>
  <si>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</si>
  <si>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</si>
  <si>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</si>
  <si>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</si>
  <si>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</si>
  <si>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</si>
  <si>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</si>
  <si>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</si>
  <si>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</si>
  <si>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</si>
  <si>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</si>
  <si>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</si>
  <si>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</si>
  <si>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</si>
  <si>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</si>
  <si>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</si>
  <si>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</si>
  <si>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</si>
  <si>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</si>
  <si>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</si>
  <si>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</si>
  <si>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</si>
  <si>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</si>
  <si>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</si>
  <si>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</si>
  <si>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</si>
  <si>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</si>
  <si>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</si>
  <si>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</si>
  <si>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</si>
  <si>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</si>
  <si>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</si>
  <si>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</si>
  <si>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</si>
  <si>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</si>
  <si>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</si>
  <si>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</si>
  <si>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</si>
  <si>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</si>
  <si>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</si>
  <si>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</si>
  <si>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</si>
  <si>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</si>
  <si>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</si>
  <si>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</si>
  <si>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</si>
  <si>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</si>
  <si>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</si>
  <si>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</si>
  <si>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</si>
  <si>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</si>
  <si>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</si>
  <si>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</si>
  <si>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</si>
  <si>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</si>
  <si>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</si>
  <si>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</si>
  <si>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</si>
  <si>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</si>
  <si>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</si>
  <si>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</si>
  <si>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</si>
  <si>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</si>
  <si>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</si>
  <si>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</si>
  <si>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</si>
  <si>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</si>
  <si>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</si>
  <si>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</si>
  <si>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</si>
  <si>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</si>
  <si>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</si>
  <si>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</si>
  <si>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</si>
  <si>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</si>
  <si>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</si>
  <si>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</si>
  <si>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</si>
  <si>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</si>
  <si>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</si>
  <si>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</si>
  <si>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</si>
  <si>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</si>
  <si>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</si>
  <si>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</si>
  <si>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</si>
  <si>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</si>
  <si>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</si>
  <si>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</si>
  <si>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</si>
  <si>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</si>
  <si>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</si>
  <si>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</si>
  <si>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</si>
  <si>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</si>
  <si>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</si>
  <si>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</si>
  <si>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</si>
  <si>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</si>
  <si>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</si>
  <si>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</si>
  <si>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</si>
  <si>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</si>
  <si>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</si>
  <si>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</si>
  <si>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</si>
  <si>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</si>
  <si>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</si>
  <si>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</si>
  <si>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</si>
  <si>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</si>
  <si>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</si>
  <si>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</si>
  <si>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</si>
  <si>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</si>
  <si>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</si>
  <si>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</si>
  <si>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</si>
  <si>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</si>
  <si>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</si>
  <si>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</si>
  <si>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</si>
  <si>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</si>
  <si>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</si>
  <si>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</si>
  <si>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</si>
  <si>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</si>
  <si>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</si>
  <si>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</si>
  <si>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</si>
  <si>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</si>
  <si>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</si>
  <si>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</si>
  <si>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</si>
  <si>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</si>
  <si>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</si>
  <si>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</si>
  <si>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</si>
  <si>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</si>
  <si>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</si>
  <si>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</si>
  <si>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</si>
  <si>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</si>
  <si>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</si>
  <si>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</si>
  <si>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</si>
  <si>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</si>
  <si>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</si>
  <si>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</si>
  <si>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</si>
  <si>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</si>
  <si>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</si>
  <si>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</si>
  <si>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</si>
  <si>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</si>
  <si>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</si>
  <si>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</si>
  <si>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</si>
  <si>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</si>
  <si>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</si>
  <si>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</si>
  <si>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</si>
  <si>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</si>
  <si>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</si>
  <si>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</si>
  <si>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</si>
  <si>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</si>
  <si>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</si>
  <si>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</si>
  <si>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</si>
  <si>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</si>
  <si>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</si>
  <si>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</si>
  <si>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</si>
  <si>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</si>
  <si>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</si>
  <si>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</si>
  <si>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</si>
  <si>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</si>
  <si>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</si>
  <si>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</si>
  <si>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</si>
  <si>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</si>
  <si>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</si>
  <si>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</si>
  <si>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</si>
  <si>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</si>
  <si>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</si>
  <si>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</si>
  <si>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</si>
  <si>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</si>
  <si>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</si>
  <si>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</si>
  <si>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</si>
  <si>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</si>
  <si>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</si>
  <si>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</si>
  <si>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</si>
  <si>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</si>
  <si>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</si>
  <si>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</si>
  <si>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</si>
  <si>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</si>
  <si>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</si>
  <si>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</si>
  <si>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</si>
  <si>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</si>
  <si>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</si>
  <si>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</si>
  <si>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</si>
  <si>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</si>
  <si>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</si>
  <si>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</si>
  <si>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</si>
  <si>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</si>
  <si>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</si>
  <si>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</si>
  <si>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</si>
  <si>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</si>
  <si>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</si>
  <si>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</si>
  <si>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</si>
  <si>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</si>
  <si>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</si>
  <si>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</si>
  <si>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</si>
  <si>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</si>
  <si>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</si>
  <si>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</si>
  <si>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</si>
  <si>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</si>
  <si>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</si>
  <si>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</si>
  <si>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</si>
  <si>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</si>
  <si>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</si>
  <si>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</si>
  <si>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</si>
  <si>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</si>
  <si>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</si>
  <si>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</si>
  <si>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</si>
  <si>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</si>
  <si>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</si>
  <si>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</si>
  <si>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</si>
  <si>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</si>
  <si>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</si>
  <si>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</si>
  <si>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</si>
  <si>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</si>
  <si>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</si>
  <si>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</si>
  <si>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</si>
  <si>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</si>
  <si>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</si>
  <si>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</si>
  <si>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</si>
  <si>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</si>
  <si>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</si>
  <si>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</si>
  <si>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</si>
  <si>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</si>
  <si>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</si>
  <si>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</si>
  <si>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</si>
  <si>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</si>
  <si>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</si>
  <si>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</si>
  <si>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</si>
  <si>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</si>
  <si>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</si>
  <si>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</si>
  <si>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</si>
  <si>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</si>
  <si>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</si>
  <si>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</si>
  <si>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</si>
  <si>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</si>
  <si>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</si>
  <si>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</si>
  <si>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</si>
  <si>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</si>
  <si>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</si>
  <si>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</si>
  <si>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</si>
  <si>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</si>
  <si>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</si>
  <si>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</si>
  <si>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</si>
  <si>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</si>
  <si>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</si>
  <si>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</si>
  <si>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</si>
  <si>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</si>
  <si>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</si>
  <si>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</si>
  <si>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</si>
  <si>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</si>
  <si>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</si>
  <si>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</si>
  <si>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</si>
  <si>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</si>
  <si>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</si>
  <si>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</si>
  <si>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</si>
  <si>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</si>
  <si>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</si>
  <si>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</si>
  <si>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</si>
  <si>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</si>
  <si>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</si>
  <si>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</si>
  <si>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</si>
  <si>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</si>
  <si>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</si>
  <si>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</si>
  <si>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</si>
  <si>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</si>
  <si>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</si>
  <si>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</si>
  <si>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</si>
  <si>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</si>
  <si>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</si>
  <si>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</si>
  <si>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</si>
  <si>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</si>
  <si>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</si>
  <si>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</si>
  <si>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</si>
  <si>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</si>
  <si>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</si>
  <si>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</si>
  <si>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</si>
  <si>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</si>
  <si>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</si>
  <si>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</si>
  <si>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</si>
  <si>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</si>
  <si>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</si>
  <si>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</si>
  <si>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</si>
  <si>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</si>
  <si>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</si>
  <si>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</si>
  <si>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</si>
  <si>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</si>
  <si>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</si>
  <si>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</si>
  <si>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</si>
  <si>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</si>
  <si>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</si>
  <si>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</si>
  <si>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</si>
  <si>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</si>
  <si>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</si>
  <si>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</si>
  <si>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</si>
  <si>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</si>
  <si>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</si>
  <si>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</si>
  <si>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</si>
  <si>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</si>
  <si>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</si>
  <si>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</si>
  <si>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</si>
  <si>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</si>
  <si>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</si>
  <si>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</si>
  <si>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</si>
  <si>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</si>
  <si>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</si>
  <si>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</si>
  <si>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</si>
  <si>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</si>
  <si>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</si>
  <si>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</si>
  <si>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</si>
  <si>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</si>
  <si>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</si>
  <si>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</si>
  <si>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</si>
  <si>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</si>
  <si>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</si>
  <si>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</si>
  <si>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</si>
  <si>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</si>
  <si>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</si>
  <si>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</si>
  <si>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</si>
  <si>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</si>
  <si>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</si>
  <si>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</si>
  <si>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</si>
  <si>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</si>
  <si>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</si>
  <si>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</si>
  <si>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</si>
  <si>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</si>
  <si>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</si>
  <si>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</si>
  <si>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</si>
  <si>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</si>
  <si>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</si>
  <si>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</si>
  <si>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</si>
  <si>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</si>
  <si>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</si>
  <si>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</si>
  <si>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</si>
  <si>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</si>
  <si>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</si>
  <si>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</si>
  <si>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</si>
  <si>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</si>
  <si>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</si>
  <si>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</si>
  <si>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</si>
  <si>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</si>
  <si>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</si>
  <si>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</si>
  <si>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</si>
  <si>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</si>
  <si>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</si>
  <si>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</si>
  <si>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</si>
  <si>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</si>
  <si>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</si>
  <si>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</si>
  <si>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</si>
  <si>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</si>
  <si>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</si>
  <si>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</si>
  <si>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</si>
  <si>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</si>
  <si>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</si>
  <si>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</si>
  <si>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</si>
  <si>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</si>
  <si>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</si>
  <si>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</si>
  <si>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</si>
  <si>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</si>
  <si>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</si>
  <si>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</si>
  <si>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</si>
  <si>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</si>
  <si>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</si>
  <si>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</si>
  <si>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</si>
  <si>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</si>
  <si>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</si>
  <si>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</si>
  <si>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</si>
  <si>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</si>
  <si>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</si>
  <si>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</si>
  <si>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</si>
  <si>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</si>
  <si>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</si>
  <si>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</si>
  <si>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</si>
  <si>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</si>
  <si>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</si>
  <si>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</si>
  <si>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</si>
  <si>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</si>
  <si>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</si>
  <si>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</si>
  <si>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</si>
  <si>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</si>
  <si>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</si>
  <si>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</si>
  <si>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</si>
  <si>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</si>
  <si>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</si>
  <si>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</si>
  <si>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</si>
  <si>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</si>
  <si>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</si>
  <si>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</si>
  <si>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</si>
  <si>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</si>
  <si>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</si>
  <si>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</si>
  <si>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</si>
  <si>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</si>
  <si>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</si>
  <si>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</si>
  <si>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</si>
  <si>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</si>
  <si>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</si>
  <si>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</si>
  <si>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</si>
  <si>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</si>
  <si>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</si>
  <si>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</si>
  <si>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</si>
  <si>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</si>
  <si>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</si>
  <si>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</si>
  <si>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</si>
  <si>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</si>
  <si>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</si>
  <si>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</si>
  <si>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</si>
  <si>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</si>
  <si>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</si>
  <si>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</si>
  <si>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</si>
  <si>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</si>
  <si>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</si>
  <si>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</si>
  <si>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</si>
  <si>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</si>
  <si>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</si>
  <si>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</si>
  <si>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</si>
  <si>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</si>
  <si>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</si>
  <si>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</si>
  <si>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</si>
  <si>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</si>
  <si>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</si>
  <si>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</si>
  <si>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</si>
  <si>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</si>
  <si>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</si>
  <si>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</si>
  <si>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</si>
  <si>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</si>
  <si>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</si>
  <si>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</si>
  <si>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</si>
  <si>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</si>
  <si>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</si>
  <si>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</si>
  <si>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</si>
  <si>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</si>
  <si>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</si>
  <si>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</si>
  <si>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</si>
  <si>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</si>
  <si>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</si>
  <si>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</si>
  <si>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</si>
  <si>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</si>
  <si>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</si>
  <si>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</si>
  <si>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</si>
  <si>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</si>
  <si>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</si>
  <si>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</si>
  <si>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</si>
  <si>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</si>
  <si>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</si>
  <si>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</si>
  <si>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</si>
  <si>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</si>
  <si>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</si>
  <si>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</si>
  <si>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</si>
  <si>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</si>
  <si>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</si>
  <si>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</si>
  <si>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</si>
  <si>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</si>
  <si>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</si>
  <si>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</si>
  <si>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</si>
  <si>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</si>
  <si>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</si>
  <si>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</si>
  <si>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</si>
  <si>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</si>
  <si>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</si>
  <si>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</si>
  <si>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</si>
  <si>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</si>
  <si>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</si>
  <si>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</si>
  <si>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</si>
  <si>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</si>
  <si>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</si>
  <si>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</si>
  <si>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</si>
  <si>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</si>
  <si>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</si>
  <si>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</si>
  <si>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</si>
  <si>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</si>
  <si>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</si>
  <si>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</si>
  <si>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</si>
  <si>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</si>
  <si>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</si>
  <si>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</si>
  <si>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</si>
  <si>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</si>
  <si>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</si>
  <si>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</si>
  <si>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</si>
  <si>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</si>
  <si>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</si>
  <si>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</si>
  <si>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</si>
  <si>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</si>
  <si>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</si>
  <si>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</si>
  <si>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</si>
  <si>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</si>
  <si>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</si>
  <si>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</si>
  <si>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</si>
  <si>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</si>
  <si>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</si>
  <si>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</si>
  <si>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</si>
  <si>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</si>
  <si>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</si>
  <si>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</si>
  <si>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</si>
  <si>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</si>
  <si>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</si>
  <si>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</si>
  <si>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</si>
  <si>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</si>
  <si>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</si>
  <si>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</si>
  <si>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</si>
  <si>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</si>
  <si>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</si>
  <si>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</si>
  <si>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</si>
  <si>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</si>
  <si>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</si>
  <si>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</si>
  <si>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</si>
  <si>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</si>
  <si>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</si>
  <si>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</si>
  <si>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</si>
  <si>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</si>
  <si>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</si>
  <si>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</si>
  <si>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</si>
  <si>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</si>
  <si>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</si>
  <si>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</si>
  <si>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</si>
  <si>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</si>
  <si>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</si>
  <si>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</si>
  <si>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</si>
  <si>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</si>
  <si>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</si>
  <si>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</si>
  <si>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</si>
  <si>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</si>
  <si>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</si>
  <si>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</si>
  <si>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</si>
  <si>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</si>
  <si>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</si>
  <si>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</si>
  <si>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</si>
  <si>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</si>
  <si>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</si>
  <si>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</si>
  <si>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</si>
  <si>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</si>
  <si>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</si>
  <si>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</si>
  <si>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</si>
  <si>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</si>
  <si>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</si>
  <si>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</si>
  <si>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</si>
  <si>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</si>
  <si>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</si>
  <si>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</si>
  <si>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</si>
  <si>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</si>
  <si>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</si>
  <si>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</si>
  <si>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</si>
  <si>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</si>
  <si>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</si>
  <si>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</si>
  <si>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</si>
  <si>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</si>
  <si>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</si>
  <si>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</si>
  <si>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</si>
  <si>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</si>
  <si>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</si>
  <si>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</si>
  <si>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</si>
  <si>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</si>
  <si>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</si>
  <si>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</si>
  <si>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</si>
  <si>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</si>
  <si>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</si>
  <si>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</si>
  <si>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</si>
  <si>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</si>
  <si>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</si>
  <si>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</si>
  <si>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</si>
  <si>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</si>
  <si>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</si>
  <si>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</si>
  <si>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</si>
  <si>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</si>
  <si>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</si>
  <si>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</si>
  <si>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</si>
  <si>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</si>
  <si>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</si>
  <si>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</si>
  <si>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</si>
  <si>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</si>
  <si>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</si>
  <si>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</si>
  <si>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</si>
  <si>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</si>
  <si>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</si>
  <si>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</si>
  <si>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</si>
  <si>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</si>
  <si>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</si>
  <si>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</si>
  <si>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</si>
  <si>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</si>
  <si>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</si>
  <si>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</si>
  <si>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</si>
  <si>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</si>
  <si>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</si>
  <si>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</si>
  <si>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</si>
  <si>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</si>
  <si>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</si>
  <si>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</si>
  <si>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</si>
  <si>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</si>
  <si>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</si>
  <si>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</si>
  <si>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</si>
  <si>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</si>
  <si>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</si>
  <si>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</si>
  <si>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</si>
  <si>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</si>
  <si>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</si>
  <si>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</si>
  <si>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</si>
  <si>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</si>
  <si>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</si>
  <si>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</si>
  <si>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</si>
  <si>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</si>
  <si>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</si>
  <si>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</si>
  <si>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</si>
  <si>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</si>
  <si>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</si>
  <si>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</si>
  <si>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</si>
  <si>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</si>
  <si>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</si>
  <si>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</si>
  <si>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</si>
  <si>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</si>
  <si>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</si>
  <si>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</si>
  <si>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</si>
  <si>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</si>
  <si>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</si>
  <si>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</si>
  <si>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</si>
  <si>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</si>
  <si>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</si>
  <si>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</si>
  <si>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</si>
  <si>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</si>
  <si>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</si>
  <si>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</si>
  <si>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</si>
  <si>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</si>
  <si>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</si>
  <si>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</si>
  <si>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</si>
  <si>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</si>
  <si>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</si>
  <si>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</si>
  <si>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</si>
  <si>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</si>
  <si>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</si>
  <si>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</si>
  <si>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</si>
  <si>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</si>
  <si>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</si>
  <si>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</si>
  <si>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</si>
  <si>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</si>
  <si>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</si>
  <si>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</si>
  <si>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</si>
  <si>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</si>
  <si>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</si>
  <si>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</si>
  <si>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</si>
  <si>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</si>
  <si>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</si>
  <si>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</si>
  <si>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</si>
  <si>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</si>
  <si>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</si>
  <si>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</si>
  <si>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</si>
  <si>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</si>
  <si>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</si>
  <si>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</si>
  <si>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</si>
  <si>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</si>
  <si>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</si>
  <si>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</si>
  <si>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</si>
  <si>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</si>
  <si>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</si>
  <si>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</si>
  <si>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</si>
  <si>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</si>
  <si>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</si>
  <si>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</si>
  <si>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</si>
  <si>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</si>
  <si>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</si>
  <si>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</si>
  <si>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</si>
  <si>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</si>
  <si>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</si>
  <si>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</si>
  <si>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</si>
  <si>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</si>
  <si>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</si>
  <si>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</si>
  <si>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</si>
  <si>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</si>
  <si>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</si>
  <si>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</si>
  <si>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</si>
  <si>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</si>
  <si>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</si>
  <si>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</si>
  <si>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</si>
  <si>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</si>
  <si>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</si>
  <si>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</si>
  <si>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</si>
  <si>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</si>
  <si>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</si>
  <si>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</si>
  <si>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</si>
  <si>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</si>
  <si>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</si>
  <si>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</si>
  <si>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</si>
  <si>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</si>
  <si>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</si>
  <si>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</si>
  <si>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</si>
  <si>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</si>
  <si>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</si>
  <si>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</si>
  <si>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</si>
  <si>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</si>
  <si>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</si>
  <si>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</si>
  <si>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</si>
  <si>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</si>
  <si>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</si>
  <si>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</si>
  <si>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</si>
  <si>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</si>
  <si>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</si>
  <si>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</si>
  <si>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</si>
  <si>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</si>
  <si>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</si>
  <si>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</si>
  <si>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</si>
  <si>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</si>
  <si>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</si>
  <si>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</si>
  <si>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</si>
  <si>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</si>
  <si>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</si>
  <si>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</si>
  <si>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</si>
  <si>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</si>
  <si>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</si>
  <si>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</si>
  <si>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</si>
  <si>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</si>
  <si>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</si>
  <si>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</si>
  <si>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</si>
  <si>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</si>
  <si>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</si>
  <si>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</si>
  <si>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</si>
  <si>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</si>
  <si>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</si>
  <si>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</si>
  <si>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</si>
  <si>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</si>
  <si>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</si>
  <si>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</si>
  <si>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</si>
  <si>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</si>
  <si>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</si>
  <si>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</si>
  <si>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</si>
  <si>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</si>
  <si>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</si>
  <si>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</si>
  <si>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</si>
  <si>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</si>
  <si>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</si>
  <si>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</si>
  <si>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</si>
  <si>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</si>
  <si>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</si>
  <si>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</si>
  <si>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</si>
  <si>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</si>
  <si>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</si>
  <si>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</si>
  <si>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</si>
  <si>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</si>
  <si>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</si>
  <si>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</si>
  <si>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</si>
  <si>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</si>
  <si>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</si>
  <si>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</si>
  <si>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</si>
  <si>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</si>
  <si>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</si>
  <si>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</si>
  <si>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</si>
  <si>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</si>
  <si>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</si>
  <si>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</si>
  <si>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</si>
  <si>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</si>
  <si>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</si>
  <si>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</si>
  <si>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</si>
  <si>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</si>
  <si>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</si>
  <si>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</si>
  <si>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</si>
  <si>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</si>
  <si>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</si>
  <si>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</si>
  <si>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</si>
  <si>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</si>
  <si>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</si>
  <si>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</si>
  <si>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</si>
  <si>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</si>
  <si>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</si>
  <si>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</si>
  <si>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</si>
  <si>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</si>
  <si>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</si>
  <si>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</si>
  <si>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</si>
  <si>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</si>
  <si>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</si>
  <si>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</si>
  <si>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</si>
  <si>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</si>
  <si>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</si>
  <si>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</si>
  <si>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</si>
  <si>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</si>
  <si>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</si>
  <si>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</si>
  <si>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</si>
  <si>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</si>
  <si>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</si>
  <si>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</si>
  <si>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</si>
  <si>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</si>
  <si>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</si>
  <si>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</si>
  <si>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</si>
  <si>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</si>
  <si>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</si>
  <si>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</si>
  <si>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</si>
  <si>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</si>
  <si>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</si>
  <si>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</si>
  <si>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</si>
  <si>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</si>
  <si>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</si>
  <si>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</si>
  <si>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</si>
  <si>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</si>
  <si>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</si>
  <si>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</si>
  <si>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</si>
  <si>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</si>
  <si>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</si>
  <si>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</si>
  <si>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</si>
  <si>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</si>
  <si>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</si>
  <si>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</si>
  <si>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</si>
  <si>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</si>
  <si>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</si>
  <si>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</si>
  <si>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</si>
  <si>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</si>
  <si>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</si>
  <si>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</si>
  <si>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</si>
  <si>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</si>
  <si>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</si>
  <si>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</si>
  <si>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</si>
  <si>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</si>
  <si>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</si>
  <si>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</si>
  <si>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</si>
  <si>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</si>
  <si>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</si>
  <si>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</si>
  <si>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</si>
  <si>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</si>
  <si>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</si>
  <si>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</si>
  <si>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</si>
  <si>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</si>
  <si>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</si>
  <si>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</si>
  <si>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</si>
  <si>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</si>
  <si>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</si>
  <si>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</si>
  <si>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</si>
  <si>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</si>
  <si>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</si>
  <si>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</si>
  <si>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</si>
  <si>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</si>
  <si>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</si>
  <si>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</si>
  <si>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</si>
  <si>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</si>
  <si>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</si>
  <si>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</si>
  <si>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</si>
  <si>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</si>
  <si>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</si>
  <si>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</si>
  <si>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</si>
  <si>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</si>
  <si>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</si>
  <si>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</si>
  <si>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</si>
  <si>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</si>
  <si>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</si>
  <si>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</si>
  <si>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</si>
  <si>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</si>
  <si>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</si>
  <si>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</si>
  <si>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</si>
  <si>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</si>
  <si>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</si>
  <si>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</si>
  <si>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</si>
  <si>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</si>
  <si>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</si>
  <si>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</si>
  <si>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</si>
  <si>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</si>
  <si>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</si>
  <si>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</si>
  <si>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</si>
  <si>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</si>
  <si>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</si>
  <si>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</si>
  <si>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</si>
  <si>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</si>
  <si>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</si>
  <si>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</si>
  <si>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</si>
  <si>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</si>
  <si>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</si>
  <si>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</si>
  <si>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</si>
  <si>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</si>
  <si>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</si>
  <si>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</si>
  <si>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</si>
  <si>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</si>
  <si>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</si>
  <si>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</si>
  <si>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</si>
  <si>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</si>
  <si>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</si>
  <si>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</si>
  <si>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</si>
  <si>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</si>
  <si>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</si>
  <si>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</si>
  <si>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</si>
  <si>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</si>
  <si>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</si>
  <si>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</si>
  <si>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</si>
  <si>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</si>
  <si>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</si>
  <si>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</si>
  <si>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</si>
  <si>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</si>
  <si>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</si>
  <si>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</si>
  <si>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</si>
  <si>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</si>
  <si>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</si>
  <si>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</si>
  <si>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</si>
  <si>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</si>
  <si>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</si>
  <si>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</si>
  <si>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</si>
  <si>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</si>
  <si>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</si>
  <si>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</si>
  <si>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</si>
  <si>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</si>
  <si>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</si>
  <si>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</si>
  <si>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</si>
  <si>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</si>
  <si>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</si>
  <si>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</si>
  <si>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</si>
  <si>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</si>
  <si>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</si>
  <si>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</si>
  <si>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</si>
  <si>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</si>
  <si>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</si>
  <si>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</si>
  <si>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</si>
  <si>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</si>
  <si>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</si>
  <si>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</si>
  <si>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</si>
  <si>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</si>
  <si>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</si>
  <si>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</si>
  <si>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</si>
  <si>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</si>
  <si>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</si>
  <si>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</si>
  <si>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</si>
  <si>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</si>
  <si>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</si>
  <si>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</si>
  <si>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</si>
  <si>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</si>
  <si>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</si>
  <si>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</si>
  <si>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</si>
  <si>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</si>
  <si>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</si>
  <si>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</si>
  <si>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</si>
  <si>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</si>
  <si>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</si>
  <si>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</si>
  <si>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</si>
  <si>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</si>
  <si>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</si>
  <si>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</si>
  <si>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</si>
  <si>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</si>
  <si>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</si>
  <si>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</si>
  <si>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</si>
  <si>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</si>
  <si>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</si>
  <si>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</si>
  <si>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</si>
  <si>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</si>
  <si>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</si>
  <si>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</si>
  <si>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</si>
  <si>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</si>
  <si>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</si>
  <si>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</si>
  <si>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</si>
  <si>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</si>
  <si>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</si>
  <si>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</si>
  <si>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</si>
  <si>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</si>
  <si>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</si>
  <si>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</si>
  <si>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</si>
  <si>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</si>
  <si>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</si>
  <si>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</si>
  <si>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</si>
  <si>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</si>
  <si>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</si>
  <si>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</si>
  <si>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</si>
  <si>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</si>
  <si>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</si>
  <si>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</si>
  <si>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</si>
  <si>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</si>
  <si>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</si>
  <si>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</si>
  <si>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</si>
  <si>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</si>
  <si>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</si>
  <si>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</si>
  <si>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</si>
  <si>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</si>
  <si>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</si>
  <si>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</si>
  <si>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</si>
  <si>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</si>
  <si>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</si>
  <si>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</si>
  <si>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</si>
  <si>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</si>
  <si>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</si>
  <si>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</si>
  <si>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</si>
  <si>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</si>
  <si>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</si>
  <si>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</si>
  <si>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</si>
  <si>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</si>
  <si>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</si>
  <si>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</si>
  <si>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</si>
  <si>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</si>
  <si>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</si>
  <si>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</si>
  <si>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</si>
  <si>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</si>
  <si>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</si>
  <si>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</si>
  <si>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</si>
  <si>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</si>
  <si>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</si>
  <si>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</si>
  <si>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</si>
  <si>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</si>
  <si>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</si>
  <si>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</si>
  <si>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</si>
  <si>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</si>
  <si>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</si>
  <si>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</si>
  <si>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</si>
  <si>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</si>
  <si>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</si>
  <si>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</si>
  <si>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</si>
  <si>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</si>
  <si>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</si>
  <si>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</si>
  <si>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</si>
  <si>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</si>
  <si>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</si>
  <si>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</si>
  <si>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</si>
  <si>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</si>
  <si>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</si>
  <si>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</si>
  <si>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</si>
  <si>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</si>
  <si>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</si>
  <si>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</si>
  <si>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</si>
  <si>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</si>
  <si>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</si>
  <si>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</si>
  <si>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</si>
  <si>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</si>
  <si>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</si>
  <si>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</si>
  <si>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</si>
  <si>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</si>
  <si>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</si>
  <si>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</si>
  <si>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</si>
  <si>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</si>
  <si>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</si>
  <si>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</si>
  <si>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</si>
  <si>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</si>
  <si>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</si>
  <si>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</si>
  <si>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</si>
  <si>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</si>
  <si>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</si>
  <si>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</si>
  <si>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</si>
  <si>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</si>
  <si>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</si>
  <si>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</si>
  <si>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</si>
  <si>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</si>
  <si>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</si>
  <si>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</si>
  <si>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</si>
  <si>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</si>
  <si>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</si>
  <si>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</si>
  <si>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</si>
  <si>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</si>
  <si>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</si>
  <si>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</si>
  <si>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</si>
  <si>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</si>
  <si>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</si>
  <si>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</si>
  <si>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</si>
  <si>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</si>
  <si>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</si>
  <si>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</si>
  <si>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</si>
  <si>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</si>
  <si>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</si>
  <si>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</si>
  <si>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</si>
  <si>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</si>
  <si>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</si>
  <si>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</si>
  <si>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</si>
  <si>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</si>
  <si>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</si>
  <si>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</si>
  <si>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</si>
  <si>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</si>
  <si>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</si>
  <si>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</si>
  <si>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</si>
  <si>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</si>
  <si>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</si>
  <si>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</si>
  <si>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</si>
  <si>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</si>
  <si>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</si>
  <si>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</si>
  <si>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</si>
  <si>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</si>
  <si>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</si>
  <si>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</si>
  <si>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</si>
  <si>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</si>
  <si>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</si>
  <si>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</si>
  <si>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</si>
  <si>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</si>
  <si>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</si>
  <si>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</si>
  <si>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</si>
  <si>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</si>
  <si>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</si>
  <si>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</si>
  <si>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</si>
  <si>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</si>
  <si>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</si>
  <si>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</si>
  <si>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</si>
  <si>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</si>
  <si>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</si>
  <si>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</si>
  <si>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</si>
  <si>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</si>
  <si>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</si>
  <si>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</si>
  <si>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</si>
  <si>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</si>
  <si>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</si>
  <si>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</si>
  <si>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</si>
  <si>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</si>
  <si>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</si>
  <si>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</si>
  <si>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</si>
  <si>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</si>
  <si>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</si>
  <si>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</si>
  <si>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</si>
  <si>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</si>
  <si>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</si>
  <si>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</si>
  <si>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</si>
  <si>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</si>
  <si>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</si>
  <si>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</si>
  <si>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</si>
  <si>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</si>
  <si>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</si>
  <si>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</si>
  <si>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</si>
  <si>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</si>
  <si>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</si>
  <si>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</si>
  <si>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</si>
  <si>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</si>
  <si>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</si>
  <si>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</si>
  <si>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</si>
  <si>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</si>
  <si>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</si>
  <si>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</si>
  <si>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</si>
  <si>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</si>
  <si>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</si>
  <si>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</si>
  <si>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</si>
  <si>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</si>
  <si>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</si>
  <si>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</si>
  <si>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</si>
  <si>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</si>
  <si>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</si>
  <si>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</si>
  <si>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</si>
  <si>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</si>
  <si>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</si>
  <si>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</si>
  <si>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</si>
  <si>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</si>
  <si>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</si>
  <si>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</si>
  <si>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</si>
  <si>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</si>
  <si>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</si>
  <si>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</si>
  <si>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</si>
  <si>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</si>
  <si>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</si>
  <si>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</si>
  <si>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</si>
  <si>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</si>
  <si>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</si>
  <si>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</si>
  <si>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</si>
  <si>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</si>
  <si>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</si>
  <si>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</si>
  <si>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</si>
  <si>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</si>
  <si>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</si>
  <si>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</si>
  <si>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</si>
  <si>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</si>
  <si>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</si>
  <si>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</si>
  <si>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</si>
  <si>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</si>
  <si>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</si>
  <si>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</si>
  <si>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</si>
  <si>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</si>
  <si>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</si>
  <si>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</si>
  <si>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</si>
  <si>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</si>
  <si>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</si>
  <si>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</si>
  <si>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</si>
  <si>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</si>
  <si>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</si>
  <si>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</si>
  <si>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</si>
  <si>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</si>
  <si>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</si>
  <si>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</si>
  <si>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</si>
  <si>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</si>
  <si>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</si>
  <si>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</si>
  <si>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</si>
  <si>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</si>
  <si>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</si>
  <si>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</si>
  <si>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</si>
  <si>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</si>
  <si>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</si>
  <si>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</si>
  <si>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</si>
  <si>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</si>
  <si>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</si>
  <si>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</si>
  <si>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</si>
  <si>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</si>
  <si>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</si>
  <si>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</si>
  <si>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</si>
  <si>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</si>
  <si>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</si>
  <si>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</si>
  <si>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</si>
  <si>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</si>
  <si>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</si>
  <si>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</si>
  <si>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</si>
  <si>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</si>
  <si>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</si>
  <si>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</si>
  <si>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</si>
  <si>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</si>
  <si>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</si>
  <si>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</si>
  <si>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</si>
  <si>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</si>
  <si>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</si>
  <si>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</si>
  <si>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</si>
  <si>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</si>
  <si>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</si>
  <si>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</si>
  <si>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</si>
  <si>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</si>
  <si>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</si>
  <si>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</si>
  <si>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</si>
  <si>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</si>
  <si>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</si>
  <si>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</si>
  <si>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</si>
  <si>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</si>
  <si>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</si>
  <si>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</si>
  <si>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</si>
  <si>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</si>
  <si>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</si>
  <si>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</si>
  <si>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</si>
  <si>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</si>
  <si>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</si>
  <si>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</si>
  <si>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</si>
  <si>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</si>
  <si>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</si>
  <si>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</si>
  <si>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</si>
  <si>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</si>
  <si>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</si>
  <si>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</si>
  <si>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</si>
  <si>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</si>
  <si>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</si>
  <si>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</si>
  <si>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</si>
  <si>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</si>
  <si>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</si>
  <si>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</si>
  <si>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</si>
  <si>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</si>
  <si>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</si>
  <si>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</si>
  <si>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</si>
  <si>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</si>
  <si>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</si>
  <si>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</si>
  <si>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</si>
  <si>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</si>
  <si>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</si>
  <si>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</si>
  <si>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</si>
  <si>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</si>
  <si>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</si>
  <si>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</si>
  <si>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</si>
  <si>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</si>
  <si>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</si>
  <si>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</si>
  <si>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</si>
  <si>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</si>
  <si>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</si>
  <si>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</si>
  <si>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</si>
  <si>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</si>
  <si>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</si>
  <si>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</si>
  <si>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</si>
  <si>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</si>
  <si>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</si>
  <si>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</si>
  <si>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</si>
  <si>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</si>
  <si>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</si>
  <si>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</si>
  <si>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</si>
  <si>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</si>
  <si>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</si>
  <si>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</si>
  <si>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</si>
  <si>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</si>
  <si>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</si>
  <si>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</si>
  <si>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</si>
  <si>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</si>
  <si>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</si>
  <si>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</si>
  <si>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</si>
  <si>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</si>
  <si>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</si>
  <si>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</si>
  <si>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</si>
  <si>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</si>
  <si>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</si>
  <si>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</si>
  <si>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</si>
  <si>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</si>
  <si>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</si>
  <si>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</si>
  <si>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</si>
  <si>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</si>
  <si>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</si>
  <si>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</si>
  <si>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</si>
  <si>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</si>
  <si>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</si>
  <si>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</si>
  <si>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</si>
  <si>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</si>
  <si>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</si>
  <si>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</si>
  <si>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</si>
  <si>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</si>
  <si>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</si>
  <si>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</si>
  <si>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</si>
  <si>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</si>
  <si>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</si>
  <si>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</si>
  <si>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</si>
  <si>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</si>
  <si>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</si>
  <si>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</si>
  <si>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</si>
  <si>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</si>
  <si>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</si>
  <si>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</si>
  <si>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</si>
  <si>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</si>
  <si>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</si>
  <si>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</si>
  <si>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</si>
  <si>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</si>
  <si>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</si>
  <si>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</si>
  <si>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</si>
  <si>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</si>
  <si>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</si>
  <si>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</si>
  <si>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</si>
  <si>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</si>
  <si>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</si>
  <si>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</si>
  <si>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</si>
  <si>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</si>
  <si>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</si>
  <si>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</si>
  <si>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</si>
  <si>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</si>
  <si>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</si>
  <si>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</si>
  <si>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</si>
  <si>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</si>
  <si>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</si>
  <si>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</si>
  <si>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</si>
  <si>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</si>
  <si>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</si>
  <si>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</si>
  <si>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</si>
  <si>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</si>
  <si>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</si>
  <si>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</si>
  <si>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</si>
  <si>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</si>
  <si>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</si>
  <si>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</si>
  <si>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</si>
  <si>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</si>
  <si>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</si>
  <si>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</si>
  <si>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</si>
  <si>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</si>
  <si>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</si>
  <si>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</si>
  <si>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</si>
  <si>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</si>
  <si>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</si>
  <si>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</si>
  <si>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</si>
  <si>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</si>
  <si>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</si>
  <si>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</si>
  <si>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</si>
  <si>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</si>
  <si>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</si>
  <si>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</si>
  <si>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</si>
  <si>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</si>
  <si>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</si>
  <si>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</si>
  <si>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</si>
  <si>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</si>
  <si>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</si>
  <si>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</si>
  <si>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</si>
  <si>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</si>
  <si>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</si>
  <si>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</si>
  <si>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</si>
  <si>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</si>
  <si>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</si>
  <si>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</si>
  <si>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</si>
  <si>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</si>
  <si>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</si>
  <si>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</si>
  <si>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</si>
  <si>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</si>
  <si>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</si>
  <si>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</si>
  <si>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</si>
  <si>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</si>
  <si>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</si>
  <si>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</si>
  <si>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</si>
  <si>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</si>
  <si>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</si>
  <si>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</si>
  <si>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</si>
  <si>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</si>
  <si>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</si>
  <si>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</si>
  <si>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</si>
  <si>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</si>
  <si>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</si>
  <si>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</si>
  <si>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</si>
  <si>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</si>
  <si>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</si>
  <si>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</si>
  <si>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</si>
  <si>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</si>
  <si>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</si>
  <si>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</si>
  <si>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</si>
  <si>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</si>
  <si>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</si>
  <si>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</si>
  <si>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</si>
  <si>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</si>
  <si>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</si>
  <si>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</si>
  <si>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</si>
  <si>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</si>
  <si>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</si>
  <si>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</si>
  <si>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</si>
  <si>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</si>
  <si>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</si>
  <si>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</si>
  <si>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</si>
  <si>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</si>
  <si>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</si>
  <si>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</si>
  <si>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</si>
  <si>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</si>
  <si>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</si>
  <si>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</si>
  <si>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</si>
  <si>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</si>
  <si>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</si>
  <si>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</si>
  <si>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</si>
  <si>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</si>
  <si>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</si>
  <si>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</si>
  <si>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</si>
  <si>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</si>
  <si>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</si>
  <si>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</si>
  <si>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</si>
  <si>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</si>
  <si>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</si>
  <si>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</si>
  <si>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</si>
  <si>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</si>
  <si>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</si>
  <si>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</si>
  <si>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</si>
  <si>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</si>
  <si>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</si>
  <si>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</si>
  <si>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</si>
  <si>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</si>
  <si>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</si>
  <si>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</si>
  <si>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</si>
  <si>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</si>
  <si>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</si>
  <si>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</si>
  <si>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</si>
  <si>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</si>
  <si>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</si>
  <si>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</si>
  <si>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</si>
  <si>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</si>
  <si>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</si>
  <si>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</si>
  <si>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</si>
  <si>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</si>
  <si>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</si>
  <si>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</si>
  <si>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</si>
  <si>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</si>
  <si>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</si>
  <si>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</si>
  <si>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</si>
  <si>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</si>
  <si>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</si>
  <si>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</si>
  <si>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</si>
  <si>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</si>
  <si>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</si>
  <si>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</si>
  <si>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</si>
  <si>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</si>
  <si>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</si>
  <si>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</si>
  <si>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</si>
  <si>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</si>
  <si>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</si>
  <si>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</si>
  <si>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</si>
  <si>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</si>
  <si>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</si>
  <si>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</si>
  <si>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</si>
  <si>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</si>
  <si>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</si>
  <si>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</si>
  <si>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</si>
  <si>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</si>
  <si>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</si>
  <si>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</si>
  <si>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</si>
  <si>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</si>
  <si>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</si>
  <si>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</si>
  <si>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</si>
  <si>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</si>
  <si>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</si>
  <si>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</si>
  <si>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</si>
  <si>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</si>
  <si>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</si>
  <si>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</si>
  <si>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</si>
  <si>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</si>
  <si>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</si>
  <si>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</si>
  <si>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</si>
  <si>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</si>
  <si>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</si>
  <si>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</si>
  <si>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</si>
  <si>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</si>
  <si>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</si>
  <si>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</si>
  <si>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</si>
  <si>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</si>
  <si>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</si>
  <si>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</si>
  <si>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</si>
  <si>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</si>
  <si>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</si>
  <si>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</si>
  <si>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</si>
  <si>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</si>
  <si>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</si>
  <si>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</si>
  <si>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</si>
  <si>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</si>
  <si>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</si>
  <si>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</si>
  <si>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</si>
  <si>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</si>
  <si>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</si>
  <si>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</si>
  <si>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</si>
  <si>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</si>
  <si>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</si>
  <si>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</si>
  <si>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</si>
  <si>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</si>
  <si>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</si>
  <si>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</si>
  <si>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</si>
  <si>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</si>
  <si>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</si>
  <si>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</si>
  <si>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</si>
  <si>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</si>
  <si>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</si>
  <si>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</si>
  <si>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</si>
  <si>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</si>
  <si>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</si>
  <si>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</si>
  <si>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</si>
  <si>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</si>
  <si>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</si>
  <si>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</si>
  <si>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</si>
  <si>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</si>
  <si>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</si>
  <si>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</si>
  <si>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</si>
  <si>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</si>
  <si>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</si>
  <si>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</si>
  <si>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</si>
  <si>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</si>
  <si>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</si>
  <si>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</si>
  <si>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</si>
  <si>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</si>
  <si>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</si>
  <si>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</si>
  <si>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</si>
  <si>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</si>
  <si>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</si>
  <si>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</si>
  <si>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</si>
  <si>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</si>
  <si>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</si>
  <si>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</si>
  <si>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</si>
  <si>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</si>
  <si>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</si>
  <si>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</si>
  <si>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</si>
  <si>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</si>
  <si>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</si>
  <si>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</si>
  <si>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</si>
  <si>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</si>
  <si>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</si>
  <si>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</si>
  <si>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</si>
  <si>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</si>
  <si>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</si>
  <si>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</si>
  <si>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</si>
  <si>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</si>
  <si>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</si>
  <si>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</si>
  <si>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</si>
  <si>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</si>
  <si>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</si>
  <si>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</si>
  <si>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</si>
  <si>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</si>
  <si>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</si>
  <si>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</si>
  <si>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</si>
  <si>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</si>
  <si>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</si>
  <si>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</si>
  <si>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</si>
  <si>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</si>
  <si>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</si>
  <si>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</si>
  <si>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</si>
  <si>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</si>
  <si>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</si>
  <si>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</si>
  <si>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</si>
  <si>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</si>
  <si>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</si>
  <si>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</si>
  <si>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</si>
  <si>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</si>
  <si>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</si>
  <si>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</si>
  <si>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</si>
  <si>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</si>
  <si>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</si>
  <si>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</si>
  <si>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</si>
  <si>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</si>
  <si>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</si>
  <si>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</si>
  <si>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</si>
  <si>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</si>
  <si>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</si>
  <si>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</si>
  <si>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</si>
  <si>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</si>
  <si>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</si>
  <si>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</si>
  <si>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</si>
  <si>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</si>
  <si>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</si>
  <si>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</si>
  <si>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</si>
  <si>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</si>
  <si>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</si>
  <si>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</si>
  <si>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</si>
  <si>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</si>
  <si>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</si>
  <si>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</si>
  <si>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</si>
  <si>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</si>
  <si>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</si>
  <si>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</si>
  <si>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</si>
  <si>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</si>
  <si>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</si>
  <si>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</si>
  <si>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</si>
  <si>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</si>
  <si>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</si>
  <si>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</si>
  <si>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</si>
  <si>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</si>
  <si>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</si>
  <si>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</si>
  <si>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</si>
  <si>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</si>
  <si>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</si>
  <si>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</si>
  <si>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</si>
  <si>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</si>
  <si>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</si>
  <si>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</si>
  <si>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</si>
  <si>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</si>
  <si>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</si>
  <si>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</si>
  <si>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</si>
  <si>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</si>
  <si>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</si>
  <si>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</si>
  <si>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</si>
  <si>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</si>
  <si>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</si>
  <si>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</si>
  <si>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</si>
  <si>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</si>
  <si>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</si>
  <si>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</si>
  <si>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</si>
  <si>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</si>
  <si>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</si>
  <si>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</si>
  <si>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</si>
  <si>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</si>
  <si>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</si>
  <si>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</si>
  <si>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</si>
  <si>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</si>
  <si>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</si>
  <si>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</si>
  <si>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</si>
  <si>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</si>
  <si>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</si>
  <si>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</si>
  <si>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</si>
  <si>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</si>
  <si>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</si>
  <si>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</si>
  <si>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</si>
  <si>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</si>
  <si>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</si>
  <si>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</si>
  <si>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</si>
  <si>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</si>
  <si>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</si>
  <si>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</si>
  <si>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</si>
  <si>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</si>
  <si>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</si>
  <si>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</si>
  <si>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</si>
  <si>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</si>
  <si>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</si>
  <si>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</si>
  <si>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</si>
  <si>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</si>
  <si>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</si>
  <si>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</si>
  <si>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</si>
  <si>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</si>
  <si>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</si>
  <si>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</si>
  <si>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</si>
  <si>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</si>
  <si>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</si>
  <si>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</si>
  <si>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</si>
  <si>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</si>
  <si>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</si>
  <si>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</si>
  <si>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</si>
  <si>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</si>
  <si>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</si>
  <si>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</si>
  <si>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</si>
  <si>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</si>
  <si>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</si>
  <si>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</si>
  <si>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</si>
  <si>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</si>
  <si>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</si>
  <si>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</si>
  <si>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</si>
  <si>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</si>
  <si>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</si>
  <si>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</si>
  <si>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</si>
  <si>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</si>
  <si>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</si>
  <si>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</si>
  <si>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</si>
  <si>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</si>
  <si>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</si>
  <si>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</si>
  <si>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</si>
  <si>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</si>
  <si>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</si>
  <si>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</si>
  <si>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</si>
  <si>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</si>
  <si>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</si>
  <si>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</si>
  <si>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</si>
  <si>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</si>
  <si>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</si>
  <si>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</si>
  <si>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</si>
  <si>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</si>
  <si>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</si>
  <si>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</si>
  <si>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</si>
  <si>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</si>
  <si>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</si>
  <si>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</si>
  <si>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</si>
  <si>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</si>
  <si>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</si>
  <si>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</si>
  <si>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</si>
  <si>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</si>
  <si>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</si>
  <si>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</si>
  <si>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</si>
  <si>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</si>
  <si>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</si>
  <si>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</si>
  <si>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</si>
  <si>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</si>
  <si>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</si>
  <si>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</si>
  <si>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</si>
  <si>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</si>
  <si>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</si>
  <si>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</si>
  <si>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</si>
  <si>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</si>
  <si>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</si>
  <si>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</si>
  <si>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</si>
  <si>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</si>
  <si>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</si>
  <si>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</si>
  <si>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</si>
  <si>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</si>
  <si>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</si>
  <si>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</si>
  <si>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</si>
  <si>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</si>
  <si>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</si>
  <si>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</si>
  <si>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</si>
  <si>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</si>
  <si>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</si>
  <si>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</si>
  <si>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</si>
  <si>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</si>
  <si>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</si>
  <si>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</si>
  <si>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</si>
  <si>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</si>
  <si>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</si>
  <si>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</si>
  <si>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</si>
  <si>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</si>
  <si>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</si>
  <si>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</si>
  <si>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</si>
  <si>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</si>
  <si>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</si>
  <si>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</si>
  <si>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</si>
  <si>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</si>
  <si>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</si>
  <si>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</si>
  <si>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</si>
  <si>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</si>
  <si>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</si>
  <si>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</si>
  <si>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</si>
  <si>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</si>
  <si>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</si>
  <si>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</si>
  <si>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</si>
  <si>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</si>
  <si>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</si>
  <si>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</si>
  <si>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</si>
  <si>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</si>
  <si>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</si>
  <si>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</si>
  <si>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</si>
  <si>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</si>
  <si>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</si>
  <si>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</si>
  <si>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</si>
  <si>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</si>
  <si>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</si>
  <si>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</si>
  <si>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</si>
  <si>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</si>
  <si>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</si>
  <si>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</si>
  <si>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</si>
  <si>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</si>
  <si>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</si>
  <si>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</si>
  <si>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</si>
  <si>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</si>
  <si>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</si>
  <si>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</si>
  <si>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</si>
  <si>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</si>
  <si>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</si>
  <si>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</si>
  <si>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</si>
  <si>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</si>
  <si>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</si>
  <si>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</si>
  <si>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</si>
  <si>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</si>
  <si>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</si>
  <si>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</si>
  <si>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</si>
  <si>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</si>
  <si>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</si>
  <si>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</si>
  <si>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</si>
  <si>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</si>
  <si>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</si>
  <si>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</si>
  <si>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</si>
  <si>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</si>
  <si>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</si>
  <si>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</si>
  <si>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</si>
  <si>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</si>
  <si>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</si>
  <si>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</si>
  <si>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</si>
  <si>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</si>
  <si>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</si>
  <si>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</si>
  <si>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</si>
  <si>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</si>
  <si>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</si>
  <si>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</si>
  <si>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</si>
  <si>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</si>
  <si>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</si>
  <si>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</si>
  <si>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</si>
  <si>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</si>
  <si>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</si>
  <si>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</si>
  <si>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</si>
  <si>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</si>
  <si>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</si>
  <si>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</si>
  <si>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</si>
  <si>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</si>
  <si>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</si>
  <si>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</si>
  <si>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</si>
  <si>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</si>
  <si>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</si>
  <si>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</si>
  <si>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</si>
  <si>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</si>
  <si>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</si>
  <si>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</si>
  <si>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</si>
  <si>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</si>
  <si>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</si>
  <si>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</si>
  <si>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</si>
  <si>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</si>
  <si>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</si>
  <si>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</si>
  <si>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</si>
  <si>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</si>
  <si>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</si>
  <si>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</si>
  <si>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</si>
  <si>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</si>
  <si>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</si>
  <si>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</si>
  <si>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</si>
  <si>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</si>
  <si>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</si>
  <si>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</si>
  <si>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</si>
  <si>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</si>
  <si>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</si>
  <si>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</si>
  <si>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</si>
  <si>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</si>
  <si>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</si>
  <si>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</si>
  <si>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</si>
  <si>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</si>
  <si>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</si>
  <si>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</si>
  <si>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</si>
  <si>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</si>
  <si>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</si>
  <si>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</si>
  <si>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</si>
  <si>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</si>
  <si>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</si>
  <si>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</si>
  <si>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</si>
  <si>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</si>
  <si>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</si>
  <si>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</si>
  <si>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</si>
  <si>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</si>
  <si>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</si>
  <si>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</si>
  <si>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</si>
  <si>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</si>
  <si>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</si>
  <si>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</si>
  <si>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</si>
  <si>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</si>
  <si>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</si>
  <si>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</si>
  <si>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</si>
  <si>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</si>
  <si>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</si>
  <si>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</si>
  <si>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</si>
  <si>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</si>
  <si>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</si>
  <si>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</si>
  <si>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</si>
  <si>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</si>
  <si>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</si>
  <si>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</si>
  <si>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</si>
  <si>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</si>
  <si>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</si>
  <si>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</si>
  <si>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</si>
  <si>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</si>
  <si>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</si>
  <si>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</si>
  <si>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</si>
  <si>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</si>
  <si>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</si>
  <si>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</si>
  <si>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</si>
  <si>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</si>
  <si>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</si>
  <si>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</si>
  <si>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</si>
  <si>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</si>
  <si>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</si>
  <si>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</si>
  <si>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</si>
  <si>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</si>
  <si>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</si>
  <si>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</si>
  <si>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</si>
  <si>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</si>
  <si>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</si>
  <si>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</si>
  <si>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</si>
  <si>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</si>
  <si>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</si>
  <si>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</si>
  <si>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</si>
  <si>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</si>
  <si>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</si>
  <si>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</si>
  <si>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</si>
  <si>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</si>
  <si>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</si>
  <si>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</si>
  <si>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</si>
  <si>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</si>
  <si>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</si>
  <si>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</si>
  <si>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</si>
  <si>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</si>
  <si>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</si>
  <si>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</si>
  <si>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</si>
  <si>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</si>
  <si>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</si>
  <si>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</si>
  <si>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</si>
  <si>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</si>
  <si>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</si>
  <si>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</si>
  <si>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</si>
  <si>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</si>
  <si>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</si>
  <si>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</si>
  <si>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</si>
  <si>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</si>
  <si>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</si>
  <si>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</si>
  <si>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</si>
  <si>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</si>
  <si>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</si>
  <si>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</si>
  <si>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</si>
  <si>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</si>
  <si>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</si>
  <si>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</si>
  <si>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</si>
  <si>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</si>
  <si>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</si>
  <si>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</si>
  <si>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</si>
  <si>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</si>
  <si>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</si>
  <si>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</si>
  <si>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</si>
  <si>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</si>
  <si>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</si>
  <si>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</si>
  <si>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</si>
  <si>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</si>
  <si>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</si>
  <si>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</si>
  <si>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</si>
  <si>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</si>
  <si>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</si>
  <si>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</si>
  <si>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</si>
  <si>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</si>
  <si>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</si>
  <si>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</si>
  <si>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</si>
  <si>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</si>
  <si>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</si>
  <si>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</si>
  <si>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</si>
  <si>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</si>
  <si>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</si>
  <si>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</si>
  <si>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</si>
  <si>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</si>
  <si>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</si>
  <si>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</si>
  <si>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</si>
  <si>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</si>
  <si>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</si>
  <si>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</si>
  <si>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</si>
  <si>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</si>
  <si>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</si>
  <si>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</si>
  <si>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</si>
  <si>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</si>
  <si>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</si>
  <si>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</si>
  <si>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</si>
  <si>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</si>
  <si>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</si>
  <si>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</si>
  <si>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</si>
  <si>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</si>
  <si>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</si>
  <si>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</si>
  <si>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</si>
  <si>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</si>
  <si>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</si>
  <si>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</si>
  <si>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</si>
  <si>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</si>
  <si>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</si>
  <si>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</si>
  <si>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</si>
  <si>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</si>
  <si>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</si>
  <si>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</si>
  <si>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</si>
  <si>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</si>
  <si>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</si>
  <si>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</si>
  <si>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</si>
  <si>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</si>
  <si>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</si>
  <si>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</si>
  <si>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</si>
  <si>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</si>
  <si>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</si>
  <si>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</si>
  <si>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</si>
  <si>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</si>
  <si>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</si>
  <si>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</si>
  <si>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</si>
  <si>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</si>
  <si>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</si>
  <si>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</si>
  <si>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</si>
  <si>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</si>
  <si>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</si>
  <si>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</si>
  <si>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</si>
  <si>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</si>
  <si>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</si>
  <si>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</si>
  <si>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</si>
  <si>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</si>
  <si>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</si>
  <si>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</si>
  <si>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</si>
  <si>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</si>
  <si>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</si>
  <si>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</si>
  <si>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</si>
  <si>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</si>
  <si>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</si>
  <si>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</si>
  <si>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</si>
  <si>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</si>
  <si>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</si>
  <si>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</si>
  <si>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</si>
  <si>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</si>
  <si>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</si>
  <si>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</si>
  <si>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</si>
  <si>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</si>
  <si>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</si>
  <si>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</si>
  <si>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</si>
  <si>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</si>
  <si>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</si>
  <si>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</si>
  <si>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</si>
  <si>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</si>
  <si>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</si>
  <si>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</si>
  <si>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</si>
  <si>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</si>
  <si>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</si>
  <si>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</si>
  <si>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</si>
  <si>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</si>
  <si>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</si>
  <si>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</si>
  <si>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</si>
  <si>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</si>
  <si>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</si>
  <si>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</si>
  <si>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</si>
  <si>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</si>
  <si>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</si>
  <si>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</si>
  <si>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</si>
  <si>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</si>
  <si>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</si>
  <si>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</si>
  <si>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</si>
  <si>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</si>
  <si>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</si>
  <si>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</si>
  <si>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</si>
  <si>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</si>
  <si>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</si>
  <si>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</si>
  <si>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</si>
  <si>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</si>
  <si>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</si>
  <si>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</si>
  <si>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</si>
  <si>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</si>
  <si>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</si>
  <si>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</si>
  <si>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</si>
  <si>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</si>
  <si>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</si>
  <si>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</si>
  <si>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</si>
  <si>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</si>
  <si>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</si>
  <si>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</si>
  <si>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</si>
  <si>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</si>
  <si>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</si>
  <si>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</si>
  <si>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</si>
  <si>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</si>
  <si>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</si>
  <si>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</si>
  <si>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</si>
  <si>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</si>
  <si>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</si>
  <si>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</si>
  <si>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</si>
  <si>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</si>
  <si>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</si>
  <si>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</si>
  <si>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</si>
  <si>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</si>
  <si>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</si>
  <si>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</si>
  <si>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</si>
  <si>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</si>
  <si>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</si>
  <si>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</si>
  <si>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</si>
  <si>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</si>
  <si>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</si>
  <si>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</si>
  <si>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</si>
  <si>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</si>
  <si>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</si>
  <si>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</si>
  <si>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</si>
  <si>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</si>
  <si>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</si>
  <si>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</si>
  <si>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</si>
  <si>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</si>
  <si>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</si>
  <si>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</si>
  <si>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</si>
  <si>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</si>
  <si>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</si>
  <si>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</si>
  <si>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</si>
  <si>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</si>
  <si>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</si>
  <si>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</si>
  <si>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</si>
  <si>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</si>
  <si>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</si>
  <si>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</si>
  <si>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</si>
  <si>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</si>
  <si>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</si>
  <si>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</si>
  <si>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</si>
  <si>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</si>
  <si>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</si>
  <si>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</si>
  <si>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</si>
  <si>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</si>
  <si>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</si>
  <si>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</si>
  <si>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</si>
  <si>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</si>
  <si>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</si>
  <si>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</si>
  <si>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</si>
  <si>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</si>
  <si>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</si>
  <si>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</si>
  <si>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</si>
  <si>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</si>
  <si>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</si>
  <si>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</si>
  <si>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</si>
  <si>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</si>
  <si>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</si>
  <si>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</si>
  <si>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</si>
  <si>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</si>
  <si>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</si>
  <si>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</si>
  <si>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</si>
  <si>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</si>
  <si>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</si>
  <si>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</si>
  <si>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</si>
  <si>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</si>
  <si>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</si>
  <si>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</si>
  <si>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</si>
  <si>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</si>
  <si>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</si>
  <si>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</si>
  <si>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</si>
  <si>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</si>
  <si>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</si>
  <si>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</si>
  <si>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</si>
  <si>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</si>
  <si>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</si>
  <si>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</si>
  <si>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</si>
  <si>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</si>
  <si>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</si>
  <si>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</si>
  <si>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</si>
  <si>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</si>
  <si>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</si>
  <si>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</si>
  <si>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</si>
  <si>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</si>
  <si>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</si>
  <si>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</si>
  <si>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</si>
  <si>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</si>
  <si>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</si>
  <si>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</si>
  <si>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</si>
  <si>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</si>
  <si>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</si>
  <si>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</si>
  <si>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</si>
  <si>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</si>
  <si>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</si>
  <si>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</si>
  <si>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</si>
  <si>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</si>
  <si>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</si>
  <si>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</si>
  <si>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</si>
  <si>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</si>
  <si>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</si>
  <si>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</si>
  <si>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</si>
  <si>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</si>
  <si>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</si>
  <si>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</si>
  <si>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</si>
  <si>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</si>
  <si>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</si>
  <si>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</si>
  <si>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</si>
  <si>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</si>
  <si>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</si>
  <si>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</si>
  <si>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</si>
  <si>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</si>
  <si>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</si>
  <si>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</si>
  <si>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</si>
  <si>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</si>
  <si>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</si>
  <si>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</si>
  <si>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</si>
  <si>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</si>
  <si>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</si>
  <si>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</si>
  <si>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</si>
  <si>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</si>
  <si>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</si>
  <si>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</si>
  <si>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</si>
  <si>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</si>
  <si>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</si>
  <si>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</si>
  <si>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</si>
  <si>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</si>
  <si>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</si>
  <si>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</si>
  <si>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</si>
  <si>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</si>
  <si>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</si>
  <si>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</si>
  <si>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</si>
  <si>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</si>
  <si>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</si>
  <si>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</si>
  <si>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</si>
  <si>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</si>
  <si>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</si>
  <si>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</si>
  <si>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</si>
  <si>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</si>
  <si>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</si>
  <si>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</si>
  <si>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</si>
  <si>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</si>
  <si>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</si>
  <si>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</si>
  <si>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</si>
  <si>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</si>
  <si>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</si>
  <si>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</si>
  <si>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</si>
  <si>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</si>
  <si>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</si>
  <si>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</si>
  <si>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</si>
  <si>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</si>
  <si>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</si>
  <si>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</si>
  <si>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</si>
  <si>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</si>
  <si>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</si>
  <si>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</si>
  <si>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</si>
  <si>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</si>
  <si>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</si>
  <si>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</si>
  <si>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</si>
  <si>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</si>
  <si>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</si>
  <si>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</si>
  <si>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</si>
  <si>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</si>
  <si>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</si>
  <si>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</si>
  <si>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</si>
  <si>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</si>
  <si>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</si>
  <si>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</si>
  <si>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</si>
  <si>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</si>
  <si>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</si>
  <si>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</si>
  <si>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</si>
  <si>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</si>
  <si>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</si>
  <si>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</si>
  <si>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</si>
  <si>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</si>
  <si>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</si>
  <si>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</si>
  <si>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</si>
  <si>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</si>
  <si>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</si>
  <si>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</si>
  <si>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</si>
  <si>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</si>
  <si>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</si>
  <si>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</si>
  <si>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</si>
  <si>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</si>
  <si>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</si>
  <si>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</si>
  <si>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</si>
  <si>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</si>
  <si>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</si>
  <si>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</si>
  <si>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</si>
  <si>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</si>
  <si>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</si>
  <si>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</si>
  <si>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</si>
  <si>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</si>
  <si>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</si>
  <si>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</si>
  <si>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</si>
  <si>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</si>
  <si>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</si>
  <si>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</si>
  <si>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</si>
  <si>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</si>
  <si>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</si>
  <si>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</si>
  <si>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</si>
  <si>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</si>
  <si>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</si>
  <si>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</si>
  <si>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</si>
  <si>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</si>
  <si>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</si>
  <si>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</si>
  <si>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</si>
  <si>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</si>
  <si>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</si>
  <si>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</si>
  <si>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</si>
  <si>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</si>
  <si>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</si>
  <si>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</si>
  <si>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</si>
  <si>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</si>
  <si>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</si>
  <si>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</si>
  <si>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</si>
  <si>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</si>
  <si>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</si>
  <si>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</si>
  <si>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</si>
  <si>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</si>
  <si>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</si>
  <si>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</si>
  <si>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</si>
  <si>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</si>
  <si>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</si>
  <si>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</si>
  <si>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</si>
  <si>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</si>
  <si>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</si>
  <si>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</si>
  <si>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</si>
  <si>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</si>
  <si>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</si>
  <si>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</si>
  <si>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</si>
  <si>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</si>
  <si>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</si>
  <si>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</si>
  <si>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</si>
  <si>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</si>
  <si>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</si>
  <si>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</si>
  <si>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</si>
  <si>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</si>
  <si>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</si>
  <si>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</si>
  <si>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</si>
  <si>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</si>
  <si>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</si>
  <si>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</si>
  <si>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</si>
  <si>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</si>
  <si>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</si>
  <si>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</si>
  <si>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</si>
  <si>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</si>
  <si>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</si>
  <si>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</si>
  <si>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</si>
  <si>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</si>
  <si>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</si>
  <si>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</si>
  <si>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</si>
  <si>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</si>
  <si>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</si>
  <si>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</si>
  <si>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</si>
  <si>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</si>
  <si>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</si>
  <si>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</si>
  <si>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</si>
  <si>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</si>
  <si>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</si>
  <si>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</si>
  <si>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</si>
  <si>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</si>
  <si>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</si>
  <si>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</si>
  <si>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</si>
  <si>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</si>
  <si>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</si>
  <si>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</si>
  <si>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</si>
  <si>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</si>
  <si>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</si>
  <si>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</si>
  <si>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</si>
  <si>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</si>
  <si>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</si>
  <si>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</si>
  <si>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</si>
  <si>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</si>
  <si>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</si>
  <si>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</si>
  <si>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</si>
  <si>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</si>
  <si>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</si>
  <si>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</si>
  <si>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</si>
  <si>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</si>
  <si>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</si>
  <si>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</si>
  <si>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</si>
  <si>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</si>
  <si>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</si>
  <si>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</si>
  <si>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</si>
  <si>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</si>
  <si>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</si>
  <si>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</si>
  <si>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</si>
  <si>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</si>
  <si>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</si>
  <si>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</si>
  <si>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</si>
  <si>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</si>
  <si>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</si>
  <si>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</si>
  <si>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</si>
  <si>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</si>
  <si>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</si>
  <si>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</si>
  <si>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</si>
  <si>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</si>
  <si>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</si>
  <si>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</si>
  <si>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</si>
  <si>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</si>
  <si>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</si>
  <si>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</si>
  <si>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</si>
  <si>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</si>
  <si>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</si>
  <si>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</si>
  <si>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</si>
  <si>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</si>
  <si>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</si>
  <si>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</si>
  <si>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</si>
  <si>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</si>
  <si>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</si>
  <si>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</si>
  <si>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</si>
  <si>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</si>
  <si>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</si>
  <si>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</si>
  <si>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</si>
  <si>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</si>
  <si>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</si>
  <si>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</si>
  <si>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</si>
  <si>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</si>
  <si>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</si>
  <si>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</si>
  <si>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</si>
  <si>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</si>
  <si>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</si>
  <si>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</si>
  <si>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</si>
  <si>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</si>
  <si>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</si>
  <si>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</si>
  <si>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</si>
  <si>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</si>
  <si>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</si>
  <si>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</si>
  <si>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</si>
  <si>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</si>
  <si>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</si>
  <si>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</si>
  <si>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</si>
  <si>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</si>
  <si>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</si>
  <si>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</si>
  <si>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</si>
  <si>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</si>
  <si>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</si>
  <si>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</si>
  <si>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</si>
  <si>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</si>
  <si>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</si>
  <si>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</si>
  <si>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</si>
  <si>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</si>
  <si>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</si>
  <si>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</si>
  <si>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</si>
  <si>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</si>
  <si>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</si>
  <si>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</si>
  <si>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</si>
  <si>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</si>
  <si>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</si>
  <si>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</si>
  <si>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</si>
  <si>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</si>
  <si>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</si>
  <si>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</si>
  <si>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</si>
  <si>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</si>
  <si>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</si>
  <si>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</si>
  <si>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</si>
  <si>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</si>
  <si>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</si>
  <si>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</si>
  <si>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</si>
  <si>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</si>
  <si>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</si>
  <si>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</si>
  <si>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</si>
  <si>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</si>
  <si>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</si>
  <si>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</si>
  <si>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</si>
  <si>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</si>
  <si>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</si>
  <si>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</si>
  <si>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</si>
  <si>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</si>
  <si>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</si>
  <si>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</si>
  <si>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</si>
  <si>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</si>
  <si>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</si>
  <si>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</si>
  <si>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</si>
  <si>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</si>
  <si>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</si>
  <si>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</si>
  <si>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</si>
  <si>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</si>
  <si>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</si>
  <si>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</si>
  <si>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</si>
  <si>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</si>
  <si>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</si>
  <si>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</si>
  <si>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</si>
  <si>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</si>
  <si>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</si>
  <si>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</si>
  <si>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</si>
  <si>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</si>
  <si>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</si>
  <si>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</si>
  <si>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</si>
  <si>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</si>
  <si>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</si>
  <si>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</si>
  <si>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</si>
  <si>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</si>
  <si>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</si>
  <si>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</si>
  <si>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</si>
  <si>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</si>
  <si>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</si>
  <si>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</si>
  <si>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</si>
  <si>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</si>
  <si>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</si>
  <si>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</si>
  <si>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</si>
  <si>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</si>
  <si>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</si>
  <si>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</si>
  <si>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</si>
  <si>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</si>
  <si>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</si>
  <si>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</si>
  <si>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</si>
  <si>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</si>
  <si>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</si>
  <si>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</si>
  <si>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</si>
  <si>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</si>
  <si>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</si>
  <si>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</si>
  <si>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</si>
  <si>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</si>
  <si>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</si>
  <si>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</si>
  <si>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</si>
  <si>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</si>
  <si>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</si>
  <si>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</si>
  <si>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</si>
  <si>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</si>
  <si>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</si>
  <si>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</si>
  <si>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</si>
  <si>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</si>
  <si>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</si>
  <si>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</si>
  <si>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</si>
  <si>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</si>
  <si>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</si>
  <si>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</si>
  <si>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</si>
  <si>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</si>
  <si>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</si>
  <si>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</si>
  <si>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</si>
  <si>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</si>
  <si>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</si>
  <si>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</si>
  <si>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</si>
  <si>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</si>
  <si>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</si>
  <si>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</si>
  <si>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</si>
  <si>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</si>
  <si>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</si>
  <si>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</si>
  <si>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</si>
  <si>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</si>
  <si>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</si>
  <si>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</si>
  <si>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</si>
  <si>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</si>
  <si>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</si>
  <si>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</si>
  <si>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</si>
  <si>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</si>
  <si>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</si>
  <si>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</si>
  <si>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</si>
  <si>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</si>
  <si>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</si>
  <si>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</si>
  <si>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</si>
  <si>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</si>
  <si>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</si>
  <si>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</si>
  <si>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</si>
  <si>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</si>
  <si>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</si>
  <si>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</si>
  <si>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</si>
  <si>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</si>
  <si>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</si>
  <si>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</si>
  <si>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</si>
  <si>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</si>
  <si>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</si>
  <si>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</si>
  <si>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</si>
  <si>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</si>
  <si>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</si>
  <si>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</si>
  <si>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</si>
  <si>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</si>
  <si>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</si>
  <si>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</si>
  <si>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</si>
  <si>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</si>
  <si>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</si>
  <si>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</si>
  <si>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</si>
  <si>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</si>
  <si>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</si>
  <si>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</si>
  <si>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</si>
  <si>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</si>
  <si>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</si>
  <si>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</si>
  <si>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</si>
  <si>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</si>
  <si>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</si>
  <si>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</si>
  <si>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</si>
  <si>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</si>
  <si>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</si>
  <si>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</si>
  <si>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</si>
  <si>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</si>
  <si>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</si>
  <si>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</si>
  <si>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</si>
  <si>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</si>
  <si>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</si>
  <si>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</si>
  <si>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</si>
  <si>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</si>
  <si>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</si>
  <si>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</si>
  <si>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</si>
  <si>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</si>
  <si>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</si>
  <si>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</si>
  <si>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</si>
  <si>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</si>
  <si>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</si>
  <si>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</si>
  <si>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</si>
  <si>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</si>
  <si>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</si>
  <si>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</si>
  <si>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</si>
  <si>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</si>
  <si>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</si>
  <si>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</si>
  <si>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</si>
  <si>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</si>
  <si>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</si>
  <si>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</si>
  <si>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</si>
  <si>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</si>
  <si>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</si>
  <si>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</si>
  <si>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</si>
  <si>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</si>
  <si>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</si>
  <si>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</si>
  <si>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</si>
  <si>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</si>
  <si>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</si>
  <si>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</si>
  <si>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</si>
  <si>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</si>
  <si>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</si>
  <si>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</si>
  <si>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</si>
  <si>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</si>
  <si>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</si>
  <si>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</si>
  <si>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</si>
  <si>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</si>
  <si>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</si>
  <si>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</si>
  <si>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</si>
  <si>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</si>
  <si>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</si>
  <si>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</si>
  <si>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</si>
  <si>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</si>
  <si>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</si>
  <si>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</si>
  <si>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</si>
  <si>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</si>
  <si>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</si>
  <si>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</si>
  <si>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</si>
  <si>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</si>
  <si>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</si>
  <si>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</si>
  <si>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</si>
  <si>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</si>
  <si>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</si>
  <si>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</si>
  <si>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</si>
  <si>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</si>
  <si>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</si>
  <si>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</si>
  <si>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</si>
  <si>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</si>
  <si>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</si>
  <si>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</si>
  <si>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</si>
  <si>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</si>
  <si>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</si>
  <si>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</si>
  <si>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</si>
  <si>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</si>
  <si>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</si>
  <si>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</si>
  <si>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</si>
  <si>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</si>
  <si>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</si>
  <si>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</si>
  <si>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</si>
  <si>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</si>
  <si>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</si>
  <si>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</si>
  <si>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</si>
  <si>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</si>
  <si>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</si>
  <si>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</si>
  <si>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</si>
  <si>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</si>
  <si>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</si>
  <si>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</si>
  <si>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</si>
  <si>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</si>
  <si>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</si>
  <si>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</si>
  <si>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</si>
  <si>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</si>
  <si>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</si>
  <si>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</si>
  <si>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</si>
  <si>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</si>
  <si>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</si>
  <si>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</si>
  <si>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</si>
  <si>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</si>
  <si>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</si>
  <si>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</si>
  <si>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</si>
  <si>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</si>
  <si>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</si>
  <si>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</si>
  <si>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</si>
  <si>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</si>
  <si>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</si>
  <si>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</si>
  <si>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</si>
  <si>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</si>
  <si>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</si>
  <si>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</si>
  <si>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</si>
  <si>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</si>
  <si>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</si>
  <si>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</si>
  <si>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</si>
  <si>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</si>
  <si>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</si>
  <si>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</si>
  <si>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</si>
  <si>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</si>
  <si>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</si>
  <si>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</si>
  <si>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</si>
  <si>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</si>
  <si>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</si>
  <si>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</si>
  <si>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</si>
  <si>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</si>
  <si>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</si>
  <si>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</si>
  <si>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</si>
  <si>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</si>
  <si>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</si>
  <si>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</si>
  <si>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</si>
  <si>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</si>
  <si>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</si>
  <si>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</si>
  <si>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</si>
  <si>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</si>
  <si>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</si>
  <si>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</si>
  <si>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</si>
  <si>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</si>
  <si>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</si>
  <si>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</si>
  <si>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</si>
  <si>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</si>
  <si>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</si>
  <si>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</si>
  <si>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</si>
  <si>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</si>
  <si>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</si>
  <si>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</si>
  <si>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</si>
  <si>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</si>
  <si>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</si>
  <si>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</si>
  <si>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</si>
  <si>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</si>
  <si>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</si>
  <si>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</si>
  <si>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</si>
  <si>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</si>
  <si>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</si>
  <si>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</si>
  <si>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</si>
  <si>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</si>
  <si>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</si>
  <si>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</si>
  <si>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</si>
  <si>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</si>
  <si>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</si>
  <si>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</si>
  <si>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</si>
  <si>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</si>
  <si>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</si>
  <si>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</si>
  <si>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</si>
  <si>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</si>
  <si>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</si>
  <si>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</si>
  <si>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</si>
  <si>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</si>
  <si>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</si>
  <si>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</si>
  <si>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</si>
  <si>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</si>
  <si>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</si>
  <si>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</si>
  <si>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</si>
  <si>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</si>
  <si>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</si>
  <si>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</si>
  <si>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</si>
  <si>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</si>
  <si>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</si>
  <si>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</si>
  <si>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</si>
  <si>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</si>
  <si>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</si>
  <si>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</si>
  <si>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</si>
  <si>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</si>
  <si>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</si>
  <si>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</si>
  <si>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</si>
  <si>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</si>
  <si>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</si>
  <si>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</si>
  <si>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</si>
  <si>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</si>
  <si>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</si>
  <si>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</si>
  <si>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</si>
  <si>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</si>
  <si>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</si>
  <si>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</si>
  <si>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</si>
  <si>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</si>
  <si>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</si>
  <si>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</si>
  <si>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</si>
  <si>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</si>
  <si>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</si>
  <si>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</si>
  <si>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</si>
  <si>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</si>
  <si>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</si>
  <si>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</si>
  <si>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</si>
  <si>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</si>
  <si>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</si>
  <si>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</si>
  <si>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</si>
  <si>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</si>
  <si>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</si>
  <si>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</si>
  <si>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</si>
  <si>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</si>
  <si>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</si>
  <si>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</si>
  <si>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</si>
  <si>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</si>
  <si>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</si>
  <si>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</si>
  <si>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</si>
  <si>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</si>
  <si>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</si>
  <si>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</si>
  <si>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</si>
  <si>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</si>
  <si>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</si>
  <si>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</si>
  <si>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</si>
  <si>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</si>
  <si>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</si>
  <si>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</si>
  <si>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</si>
  <si>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</si>
  <si>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</si>
  <si>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</si>
  <si>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</si>
  <si>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</si>
  <si>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</si>
  <si>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</si>
  <si>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</si>
  <si>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</si>
  <si>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</si>
  <si>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</si>
  <si>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</si>
  <si>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</si>
  <si>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</si>
  <si>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</si>
  <si>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</si>
  <si>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</si>
  <si>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</si>
  <si>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</si>
  <si>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</si>
  <si>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</si>
  <si>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</si>
  <si>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</si>
  <si>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</si>
  <si>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</si>
  <si>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</si>
  <si>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</si>
  <si>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</si>
  <si>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</si>
  <si>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</si>
  <si>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</si>
  <si>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</si>
  <si>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</si>
  <si>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</si>
  <si>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</si>
  <si>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</si>
  <si>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</si>
  <si>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</si>
  <si>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</si>
  <si>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</si>
  <si>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</si>
  <si>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</si>
  <si>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</si>
  <si>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</si>
  <si>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</si>
  <si>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</si>
  <si>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</si>
  <si>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</si>
  <si>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</si>
  <si>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</si>
  <si>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</si>
  <si>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</si>
  <si>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</si>
  <si>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</si>
  <si>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</si>
  <si>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</si>
  <si>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</si>
  <si>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</si>
  <si>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</si>
  <si>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</si>
  <si>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</si>
  <si>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</si>
  <si>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</si>
  <si>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</si>
  <si>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</si>
  <si>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</si>
  <si>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</si>
  <si>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</si>
  <si>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</si>
  <si>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</si>
  <si>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</si>
  <si>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</si>
  <si>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</si>
  <si>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</si>
  <si>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</si>
  <si>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</si>
  <si>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</si>
  <si>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</si>
  <si>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</si>
  <si>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</si>
  <si>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</si>
  <si>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</si>
  <si>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</si>
  <si>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</si>
  <si>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</si>
  <si>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</si>
  <si>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</si>
  <si>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</si>
  <si>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</si>
  <si>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</si>
  <si>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</si>
  <si>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</si>
  <si>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</si>
  <si>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</si>
  <si>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</si>
  <si>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</si>
  <si>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</si>
  <si>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</si>
  <si>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</si>
  <si>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</si>
  <si>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</si>
  <si>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</si>
  <si>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</si>
  <si>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</si>
  <si>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</si>
  <si>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</si>
  <si>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</si>
  <si>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</si>
  <si>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</si>
  <si>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</si>
  <si>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</si>
  <si>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</si>
  <si>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</si>
  <si>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</si>
  <si>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</si>
  <si>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</si>
  <si>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</si>
  <si>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</si>
  <si>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</si>
  <si>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</si>
  <si>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</si>
  <si>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</si>
  <si>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</si>
  <si>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</si>
  <si>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</si>
  <si>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</si>
  <si>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</si>
  <si>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</si>
  <si>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</si>
  <si>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</si>
  <si>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</si>
  <si>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</si>
  <si>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</si>
  <si>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</si>
  <si>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</si>
  <si>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</si>
  <si>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</si>
  <si>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</si>
  <si>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</si>
  <si>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</si>
  <si>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</si>
  <si>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</si>
  <si>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</si>
  <si>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</si>
  <si>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</si>
  <si>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</si>
  <si>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</si>
  <si>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</si>
  <si>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</si>
  <si>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</si>
  <si>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</si>
  <si>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</si>
  <si>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</si>
  <si>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</si>
  <si>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</si>
  <si>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</si>
  <si>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</si>
  <si>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</si>
  <si>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</si>
  <si>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</si>
  <si>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</si>
  <si>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</si>
  <si>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</si>
  <si>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</si>
  <si>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</si>
  <si>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</si>
  <si>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</si>
  <si>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</si>
  <si>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</si>
  <si>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</si>
  <si>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</si>
  <si>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</si>
  <si>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</si>
  <si>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</si>
  <si>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</si>
  <si>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</si>
  <si>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</si>
  <si>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</si>
  <si>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</si>
  <si>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</si>
  <si>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</si>
  <si>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</si>
  <si>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</si>
  <si>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</si>
  <si>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</si>
  <si>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</si>
  <si>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</si>
  <si>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</si>
  <si>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</si>
  <si>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</si>
  <si>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</si>
  <si>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</si>
  <si>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</si>
  <si>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</si>
  <si>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</si>
  <si>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</si>
  <si>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</si>
  <si>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</si>
  <si>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</si>
  <si>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</si>
  <si>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</si>
  <si>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</si>
  <si>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</si>
  <si>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</si>
  <si>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</si>
  <si>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</si>
  <si>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</si>
  <si>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</si>
  <si>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</si>
  <si>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</si>
  <si>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</si>
  <si>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</si>
  <si>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</si>
  <si>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</si>
  <si>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</si>
  <si>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</si>
  <si>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</si>
  <si>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</si>
  <si>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</si>
  <si>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</si>
  <si>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</si>
  <si>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</si>
  <si>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</si>
  <si>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</si>
  <si>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</si>
  <si>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</si>
  <si>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</si>
  <si>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</si>
  <si>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</si>
  <si>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</si>
  <si>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</si>
  <si>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</si>
  <si>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</si>
  <si>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</si>
  <si>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</si>
  <si>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</si>
  <si>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</si>
  <si>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</si>
  <si>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</si>
  <si>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</si>
  <si>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</si>
  <si>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</si>
  <si>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</si>
  <si>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</si>
  <si>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</si>
  <si>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</si>
  <si>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</si>
  <si>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</si>
  <si>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</si>
  <si>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</si>
  <si>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</si>
  <si>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</si>
  <si>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</si>
  <si>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</si>
  <si>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</si>
  <si>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</si>
  <si>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</si>
  <si>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</si>
  <si>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</si>
  <si>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</si>
  <si>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</si>
  <si>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</si>
  <si>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</si>
  <si>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</si>
  <si>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</si>
  <si>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</si>
  <si>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</si>
  <si>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</si>
  <si>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</si>
  <si>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</si>
  <si>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</si>
  <si>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</si>
  <si>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</si>
  <si>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</si>
  <si>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</si>
  <si>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</si>
  <si>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</si>
  <si>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</si>
  <si>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</si>
  <si>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</si>
  <si>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</si>
  <si>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</si>
  <si>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</si>
  <si>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</si>
  <si>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</si>
  <si>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</si>
  <si>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</si>
  <si>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</si>
  <si>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</si>
  <si>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</si>
  <si>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</si>
  <si>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</si>
  <si>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</si>
  <si>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</si>
  <si>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</si>
  <si>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</si>
  <si>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</si>
  <si>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</si>
  <si>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</si>
  <si>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</si>
  <si>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</si>
  <si>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</si>
  <si>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</si>
  <si>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</si>
  <si>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</si>
  <si>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</si>
  <si>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</si>
  <si>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</si>
  <si>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</si>
  <si>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</si>
  <si>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</si>
  <si>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</si>
  <si>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</si>
  <si>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</si>
  <si>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</si>
  <si>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</si>
  <si>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</si>
  <si>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</si>
  <si>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</si>
  <si>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</si>
  <si>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</si>
  <si>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</si>
  <si>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</si>
  <si>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</si>
  <si>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</si>
  <si>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</si>
  <si>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</si>
  <si>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</si>
  <si>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</si>
  <si>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</si>
  <si>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</si>
  <si>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</si>
  <si>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</si>
  <si>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</si>
  <si>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</si>
  <si>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</si>
  <si>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</si>
  <si>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</si>
  <si>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</si>
  <si>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</si>
  <si>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</si>
  <si>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</si>
  <si>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</si>
  <si>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</si>
  <si>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</si>
  <si>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</si>
  <si>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</si>
  <si>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</si>
  <si>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</si>
  <si>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</si>
  <si>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</si>
  <si>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</si>
  <si>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</si>
  <si>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</si>
  <si>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</si>
  <si>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</si>
  <si>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</si>
  <si>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</si>
  <si>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</si>
  <si>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</si>
  <si>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</si>
  <si>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</si>
  <si>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</si>
  <si>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</si>
  <si>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</si>
  <si>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</si>
  <si>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</si>
  <si>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</si>
  <si>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</si>
  <si>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</si>
  <si>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</si>
  <si>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</si>
  <si>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</si>
  <si>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</si>
  <si>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</si>
  <si>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</si>
  <si>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</si>
  <si>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</si>
  <si>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</si>
  <si>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</si>
  <si>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</si>
  <si>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</si>
  <si>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</si>
  <si>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</si>
  <si>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</si>
  <si>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</si>
  <si>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</si>
  <si>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</si>
  <si>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</si>
  <si>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</si>
  <si>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</si>
  <si>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</si>
  <si>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</si>
  <si>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</si>
  <si>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</si>
  <si>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</si>
  <si>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</si>
  <si>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</si>
  <si>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</si>
  <si>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</si>
  <si>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</si>
  <si>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</si>
  <si>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</si>
  <si>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</si>
  <si>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</si>
  <si>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</si>
  <si>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</si>
  <si>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</si>
  <si>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</si>
  <si>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</si>
  <si>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</si>
  <si>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</si>
  <si>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</si>
  <si>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</si>
  <si>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</si>
  <si>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</si>
  <si>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</si>
  <si>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</si>
  <si>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</si>
  <si>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</si>
  <si>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</si>
  <si>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</si>
  <si>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</si>
  <si>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</si>
  <si>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</si>
  <si>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</si>
  <si>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</si>
  <si>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</si>
  <si>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</si>
  <si>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</si>
  <si>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</si>
  <si>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</si>
  <si>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</si>
  <si>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</si>
  <si>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</si>
  <si>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</si>
  <si>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</si>
  <si>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</si>
  <si>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</si>
  <si>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</si>
  <si>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</si>
  <si>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</si>
  <si>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</si>
  <si>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</si>
  <si>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</si>
  <si>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</si>
  <si>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</si>
  <si>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</si>
  <si>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</si>
  <si>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</si>
  <si>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</si>
  <si>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</si>
  <si>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</si>
  <si>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</si>
  <si>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</si>
  <si>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</si>
  <si>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</si>
  <si>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</si>
  <si>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</si>
  <si>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</si>
  <si>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</si>
  <si>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</si>
  <si>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</si>
  <si>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</si>
  <si>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</si>
  <si>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</si>
  <si>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</si>
  <si>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</si>
  <si>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</si>
  <si>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</si>
  <si>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</si>
  <si>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</si>
  <si>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</si>
  <si>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</si>
  <si>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</si>
  <si>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</si>
  <si>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</si>
  <si>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</si>
  <si>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</si>
  <si>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</si>
  <si>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</si>
  <si>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</si>
  <si>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</si>
  <si>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</si>
  <si>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</si>
  <si>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</si>
  <si>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</si>
  <si>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</si>
  <si>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</si>
  <si>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</si>
  <si>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</si>
  <si>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</si>
  <si>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</si>
  <si>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</si>
  <si>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</si>
  <si>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</si>
  <si>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</si>
  <si>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</si>
  <si>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</si>
  <si>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</si>
  <si>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</si>
  <si>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</si>
  <si>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</si>
  <si>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</si>
  <si>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</si>
  <si>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</si>
  <si>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</si>
  <si>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</si>
  <si>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</si>
  <si>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</si>
  <si>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</si>
  <si>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</si>
  <si>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</si>
  <si>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</si>
  <si>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</si>
  <si>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</si>
  <si>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</si>
  <si>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</si>
  <si>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</si>
  <si>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</si>
  <si>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</si>
  <si>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</si>
  <si>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</si>
  <si>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</si>
  <si>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</si>
  <si>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</si>
  <si>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</si>
  <si>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</si>
  <si>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</si>
  <si>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</si>
  <si>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</si>
  <si>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</si>
  <si>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</si>
  <si>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</si>
  <si>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</si>
  <si>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</si>
  <si>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</si>
  <si>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</si>
  <si>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</si>
  <si>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</si>
  <si>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</si>
  <si>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</si>
  <si>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</si>
  <si>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</si>
  <si>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</si>
  <si>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</si>
  <si>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</si>
  <si>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</si>
  <si>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</si>
  <si>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</si>
  <si>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</si>
  <si>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</si>
  <si>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</si>
  <si>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</si>
  <si>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</si>
  <si>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</si>
  <si>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</si>
  <si>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</si>
  <si>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</si>
  <si>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</si>
  <si>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</si>
  <si>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</si>
  <si>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</si>
  <si>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</si>
  <si>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</si>
  <si>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</si>
  <si>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</si>
  <si>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</si>
  <si>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</si>
  <si>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</si>
  <si>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</si>
  <si>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</si>
  <si>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</si>
  <si>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</si>
  <si>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</si>
  <si>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</si>
  <si>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</si>
  <si>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</si>
  <si>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</si>
  <si>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</si>
  <si>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</si>
  <si>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</si>
  <si>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</si>
  <si>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</si>
  <si>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</si>
  <si>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</si>
  <si>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</si>
  <si>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</si>
  <si>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</si>
  <si>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</si>
  <si>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</si>
  <si>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</si>
  <si>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</si>
  <si>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</si>
  <si>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</si>
  <si>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</si>
  <si>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</si>
  <si>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</si>
  <si>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</si>
  <si>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</si>
  <si>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</si>
  <si>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</si>
  <si>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</si>
  <si>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</si>
  <si>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</si>
  <si>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</si>
  <si>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</si>
  <si>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</si>
  <si>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</si>
  <si>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</si>
  <si>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</si>
  <si>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</si>
  <si>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</si>
  <si>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</si>
  <si>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</si>
  <si>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</si>
  <si>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</si>
  <si>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</si>
  <si>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</si>
  <si>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</si>
  <si>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</si>
  <si>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</si>
  <si>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</si>
  <si>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</si>
  <si>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</si>
  <si>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</si>
  <si>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</si>
  <si>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</si>
  <si>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</si>
  <si>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</si>
  <si>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</si>
  <si>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</si>
  <si>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</si>
  <si>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</si>
  <si>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</si>
  <si>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</si>
  <si>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</si>
  <si>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</si>
  <si>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</si>
  <si>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</si>
  <si>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</si>
  <si>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</si>
  <si>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</si>
  <si>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</si>
  <si>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</si>
  <si>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</si>
  <si>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</si>
  <si>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</si>
  <si>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</si>
  <si>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</si>
  <si>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</si>
  <si>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</si>
  <si>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</si>
  <si>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</si>
  <si>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</si>
  <si>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</si>
  <si>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</si>
  <si>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</si>
  <si>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</si>
  <si>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</si>
  <si>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</si>
  <si>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</si>
  <si>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</si>
  <si>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</si>
  <si>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</si>
  <si>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</si>
  <si>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</si>
  <si>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</si>
  <si>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</si>
  <si>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</si>
  <si>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</si>
  <si>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</si>
  <si>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</si>
  <si>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</si>
  <si>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</si>
  <si>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</si>
  <si>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</si>
  <si>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</si>
  <si>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</si>
  <si>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</si>
  <si>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</si>
  <si>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</si>
  <si>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</si>
  <si>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</si>
  <si>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</si>
  <si>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</si>
  <si>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</si>
  <si>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</si>
  <si>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</si>
  <si>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</si>
  <si>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</si>
  <si>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</si>
  <si>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</si>
  <si>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</si>
  <si>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</si>
  <si>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</si>
  <si>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</si>
  <si>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</si>
  <si>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</si>
  <si>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</si>
  <si>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</si>
  <si>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</si>
  <si>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</si>
  <si>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</si>
  <si>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</si>
  <si>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</si>
  <si>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</si>
  <si>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</si>
  <si>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</si>
  <si>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</si>
  <si>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</si>
  <si>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</si>
  <si>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</si>
  <si>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</si>
  <si>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</si>
  <si>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</si>
  <si>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</si>
  <si>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</si>
  <si>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</si>
  <si>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</si>
  <si>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</si>
  <si>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</si>
  <si>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</si>
  <si>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</si>
  <si>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</si>
  <si>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</si>
  <si>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</si>
  <si>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</si>
  <si>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</si>
  <si>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</si>
  <si>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</si>
  <si>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</si>
  <si>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</si>
  <si>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</si>
  <si>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</si>
  <si>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</si>
  <si>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</si>
  <si>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</si>
  <si>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</si>
  <si>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</si>
  <si>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</si>
  <si>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</si>
  <si>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</si>
  <si>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</si>
  <si>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</si>
  <si>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</si>
  <si>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</si>
  <si>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</si>
  <si>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</si>
  <si>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</si>
  <si>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</si>
  <si>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</si>
  <si>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</si>
  <si>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</si>
  <si>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</si>
  <si>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</si>
  <si>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</si>
  <si>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</si>
  <si>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</si>
  <si>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</si>
  <si>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</si>
  <si>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</si>
  <si>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</si>
  <si>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</si>
  <si>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</si>
  <si>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</si>
  <si>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</si>
  <si>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</si>
  <si>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</si>
  <si>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</si>
  <si>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</si>
  <si>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</si>
  <si>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</si>
  <si>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</si>
  <si>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</si>
  <si>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</si>
  <si>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</si>
  <si>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</si>
  <si>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</si>
  <si>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</si>
  <si>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</si>
  <si>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</si>
  <si>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</si>
  <si>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</si>
  <si>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</si>
  <si>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</si>
  <si>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</si>
  <si>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</si>
  <si>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</si>
  <si>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</si>
  <si>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</si>
  <si>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</si>
  <si>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</si>
  <si>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</si>
  <si>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</si>
  <si>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</si>
  <si>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</si>
  <si>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</si>
  <si>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</si>
  <si>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</si>
  <si>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</si>
  <si>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</si>
  <si>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</si>
  <si>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</si>
  <si>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</si>
  <si>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</si>
  <si>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</si>
  <si>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</si>
  <si>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</si>
  <si>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</si>
  <si>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</si>
  <si>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</si>
  <si>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</si>
  <si>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</si>
  <si>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</si>
  <si>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</si>
  <si>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</si>
  <si>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</si>
  <si>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</si>
  <si>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</si>
  <si>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</si>
  <si>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</si>
  <si>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</si>
  <si>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</si>
  <si>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</si>
  <si>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</si>
  <si>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</si>
  <si>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</si>
  <si>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</si>
  <si>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</si>
  <si>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</si>
  <si>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</si>
  <si>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</si>
  <si>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</si>
  <si>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</si>
  <si>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</si>
  <si>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</si>
  <si>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</si>
  <si>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</si>
  <si>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</si>
  <si>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</si>
  <si>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</si>
  <si>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</si>
  <si>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</si>
  <si>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</si>
  <si>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</si>
  <si>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</si>
  <si>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</si>
  <si>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</si>
  <si>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</si>
  <si>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</si>
  <si>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</si>
  <si>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</si>
  <si>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</si>
  <si>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</si>
  <si>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</si>
  <si>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</si>
  <si>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</si>
  <si>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</si>
  <si>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</si>
  <si>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</si>
  <si>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</si>
  <si>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</si>
  <si>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</si>
  <si>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</si>
  <si>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</si>
  <si>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</si>
  <si>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</si>
  <si>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</si>
  <si>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</si>
  <si>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</si>
  <si>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</si>
  <si>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</si>
  <si>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</si>
  <si>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</si>
  <si>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</si>
  <si>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</si>
  <si>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</si>
  <si>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</si>
  <si>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</si>
  <si>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</si>
  <si>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</si>
  <si>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</si>
  <si>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</si>
  <si>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</si>
  <si>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</si>
  <si>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</si>
  <si>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</si>
  <si>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</si>
  <si>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</si>
  <si>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</si>
  <si>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</si>
  <si>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</si>
  <si>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</si>
  <si>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</si>
  <si>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</si>
  <si>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</si>
  <si>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</si>
  <si>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</si>
  <si>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</si>
  <si>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</si>
  <si>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</si>
  <si>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</si>
  <si>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</si>
  <si>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</si>
  <si>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</si>
  <si>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</si>
  <si>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</si>
  <si>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</si>
  <si>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</si>
  <si>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</si>
  <si>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</si>
  <si>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</si>
  <si>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</si>
  <si>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</si>
  <si>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</si>
  <si>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</si>
  <si>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</si>
  <si>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</si>
  <si>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</si>
  <si>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</si>
  <si>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</si>
  <si>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</si>
  <si>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</si>
  <si>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</si>
  <si>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</si>
  <si>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</si>
  <si>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</si>
  <si>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</si>
  <si>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</si>
  <si>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</si>
  <si>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</si>
  <si>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</si>
  <si>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</si>
  <si>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</si>
  <si>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</si>
  <si>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</si>
  <si>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</si>
  <si>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</si>
  <si>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</si>
  <si>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</si>
  <si>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</si>
  <si>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</si>
  <si>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</si>
  <si>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</si>
  <si>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</si>
  <si>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</si>
  <si>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</si>
  <si>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</si>
  <si>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</si>
  <si>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</si>
  <si>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</si>
  <si>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</si>
  <si>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</si>
  <si>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</si>
  <si>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</si>
  <si>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</si>
  <si>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</si>
  <si>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</si>
  <si>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</si>
  <si>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</si>
  <si>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</si>
  <si>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</si>
  <si>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</si>
  <si>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</si>
  <si>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</si>
  <si>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</si>
  <si>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</si>
  <si>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</si>
  <si>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</si>
  <si>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</si>
  <si>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</si>
  <si>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</si>
  <si>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</si>
  <si>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</si>
  <si>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</si>
  <si>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</si>
  <si>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</si>
  <si>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</si>
  <si>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</si>
  <si>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</si>
  <si>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</si>
  <si>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</si>
  <si>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</si>
  <si>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</si>
  <si>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</si>
  <si>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</si>
  <si>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</si>
  <si>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</si>
  <si>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</si>
  <si>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</si>
  <si>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</si>
  <si>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</si>
  <si>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</si>
  <si>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</si>
  <si>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</si>
  <si>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</si>
  <si>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</si>
  <si>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</si>
  <si>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</si>
  <si>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</si>
  <si>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</si>
  <si>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</si>
  <si>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</si>
  <si>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</si>
  <si>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</si>
  <si>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</si>
  <si>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</si>
  <si>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</si>
  <si>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</si>
  <si>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</si>
  <si>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</si>
  <si>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</si>
  <si>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</si>
  <si>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</si>
  <si>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</si>
  <si>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</si>
  <si>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</si>
  <si>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</si>
  <si>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</si>
  <si>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</si>
  <si>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</si>
  <si>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</si>
  <si>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</si>
  <si>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</si>
  <si>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</si>
  <si>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</si>
  <si>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</si>
  <si>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</si>
  <si>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</si>
  <si>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</si>
  <si>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</si>
  <si>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</si>
  <si>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</si>
  <si>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</si>
  <si>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</si>
  <si>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</si>
  <si>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</si>
  <si>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</si>
  <si>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</si>
  <si>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</si>
  <si>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</si>
  <si>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</si>
  <si>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</si>
  <si>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</si>
  <si>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</si>
  <si>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</si>
  <si>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</si>
  <si>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</si>
  <si>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</si>
  <si>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</si>
  <si>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</si>
  <si>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</si>
  <si>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</si>
  <si>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</si>
  <si>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</si>
  <si>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</si>
  <si>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</si>
  <si>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</si>
  <si>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</si>
  <si>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</si>
  <si>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</si>
  <si>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</si>
  <si>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</si>
  <si>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</si>
  <si>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</si>
  <si>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</si>
  <si>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</si>
  <si>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</si>
  <si>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</si>
  <si>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</si>
  <si>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</si>
  <si>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</si>
  <si>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</si>
  <si>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</si>
  <si>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</si>
  <si>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</si>
  <si>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</si>
  <si>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</si>
  <si>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</si>
  <si>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</si>
  <si>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</si>
  <si>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</si>
  <si>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</si>
  <si>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</si>
  <si>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</si>
  <si>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</si>
  <si>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</si>
  <si>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</si>
  <si>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</si>
  <si>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</si>
  <si>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</si>
  <si>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</si>
  <si>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</si>
  <si>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</si>
  <si>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</si>
  <si>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</si>
  <si>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</si>
  <si>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</si>
  <si>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</si>
  <si>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</si>
  <si>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</si>
  <si>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</si>
  <si>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</si>
  <si>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</si>
  <si>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</si>
  <si>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</si>
  <si>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</si>
  <si>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</si>
  <si>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</si>
  <si>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</si>
  <si>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</si>
  <si>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</si>
  <si>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</si>
  <si>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</si>
  <si>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</si>
  <si>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</si>
  <si>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</si>
  <si>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</si>
  <si>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</si>
  <si>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</si>
  <si>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</si>
  <si>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</si>
  <si>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</si>
  <si>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</si>
  <si>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</si>
  <si>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</si>
  <si>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</si>
  <si>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</si>
  <si>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</si>
  <si>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</si>
  <si>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</si>
  <si>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</si>
  <si>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</si>
  <si>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</si>
  <si>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</si>
  <si>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</si>
  <si>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</si>
  <si>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</si>
  <si>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</si>
  <si>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</si>
  <si>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</si>
  <si>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</si>
  <si>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</si>
  <si>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</si>
  <si>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</si>
  <si>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</si>
  <si>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</si>
  <si>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</si>
  <si>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</si>
  <si>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</si>
  <si>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</si>
  <si>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</si>
  <si>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</si>
  <si>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</si>
  <si>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</si>
  <si>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</si>
  <si>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</si>
  <si>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</si>
  <si>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</si>
  <si>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</si>
  <si>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</si>
  <si>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</si>
  <si>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</si>
  <si>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</si>
  <si>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</si>
  <si>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</si>
  <si>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</si>
  <si>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</si>
  <si>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</si>
  <si>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</si>
  <si>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</si>
  <si>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</si>
  <si>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</si>
  <si>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</si>
  <si>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</si>
  <si>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</si>
  <si>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</si>
  <si>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</si>
  <si>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</si>
  <si>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</si>
  <si>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</si>
  <si>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</si>
  <si>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</si>
  <si>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</si>
  <si>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</si>
  <si>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</si>
  <si>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</si>
  <si>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</si>
  <si>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</si>
  <si>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</si>
  <si>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</si>
  <si>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</si>
  <si>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</si>
  <si>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</si>
  <si>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</si>
  <si>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</si>
  <si>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</si>
  <si>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</si>
  <si>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</si>
  <si>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</si>
  <si>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</si>
  <si>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</si>
  <si>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</si>
  <si>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</si>
  <si>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</si>
  <si>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</si>
  <si>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</si>
  <si>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</si>
  <si>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</si>
  <si>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</si>
  <si>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</si>
  <si>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</si>
  <si>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</si>
  <si>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</si>
  <si>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</si>
  <si>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</si>
  <si>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</si>
  <si>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</si>
  <si>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</si>
  <si>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</si>
  <si>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</si>
  <si>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</si>
  <si>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</si>
  <si>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</si>
  <si>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</si>
  <si>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</si>
  <si>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</si>
  <si>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</si>
  <si>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</si>
  <si>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</si>
  <si>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</si>
  <si>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</si>
  <si>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</si>
  <si>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</si>
  <si>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</si>
  <si>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</si>
  <si>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</si>
  <si>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</si>
  <si>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</si>
  <si>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</si>
  <si>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</si>
  <si>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</si>
  <si>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</si>
  <si>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</si>
  <si>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</si>
  <si>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</si>
  <si>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</si>
  <si>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</si>
  <si>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</si>
  <si>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</si>
  <si>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</si>
  <si>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</si>
  <si>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</si>
  <si>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</si>
  <si>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</si>
  <si>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</si>
  <si>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</si>
  <si>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</si>
  <si>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</si>
  <si>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</si>
  <si>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</si>
  <si>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</si>
  <si>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</si>
  <si>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</si>
  <si>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</si>
  <si>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</si>
  <si>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</si>
  <si>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</si>
  <si>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</si>
  <si>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</si>
  <si>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</si>
  <si>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</si>
  <si>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</si>
  <si>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</si>
  <si>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</si>
  <si>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</si>
  <si>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</si>
  <si>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</si>
  <si>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</si>
  <si>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</si>
  <si>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</si>
  <si>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</si>
  <si>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</si>
  <si>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</si>
  <si>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</si>
  <si>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</si>
  <si>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</si>
  <si>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</si>
  <si>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</si>
  <si>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</si>
  <si>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</si>
  <si>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</si>
  <si>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</si>
  <si>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</si>
  <si>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</si>
  <si>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</si>
  <si>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</si>
  <si>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</si>
  <si>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</si>
  <si>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</si>
  <si>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</si>
  <si>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</si>
  <si>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</si>
  <si>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</si>
  <si>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</si>
  <si>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</si>
  <si>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</si>
  <si>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</si>
  <si>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</si>
  <si>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</si>
  <si>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</si>
  <si>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</si>
  <si>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</si>
  <si>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</si>
  <si>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</si>
  <si>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</si>
  <si>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</si>
  <si>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</si>
  <si>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</si>
  <si>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</si>
  <si>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</si>
  <si>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</si>
  <si>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</si>
  <si>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</si>
  <si>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</si>
  <si>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</si>
  <si>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</si>
  <si>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</si>
  <si>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</si>
  <si>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</si>
  <si>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</si>
  <si>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</si>
  <si>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</si>
  <si>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</si>
  <si>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</si>
  <si>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</si>
  <si>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</si>
  <si>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</si>
  <si>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</si>
  <si>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</si>
  <si>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</si>
  <si>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</si>
  <si>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</si>
  <si>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</si>
  <si>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</si>
  <si>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</si>
  <si>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</si>
  <si>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</si>
  <si>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</si>
  <si>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</si>
  <si>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</si>
  <si>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</si>
  <si>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</si>
  <si>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</si>
  <si>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</si>
  <si>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</si>
  <si>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</si>
  <si>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</si>
  <si>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</si>
  <si>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</si>
  <si>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</si>
  <si>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</si>
  <si>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</si>
  <si>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</si>
  <si>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</si>
  <si>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</si>
  <si>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</si>
  <si>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</si>
  <si>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</si>
  <si>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</si>
  <si>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</si>
  <si>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</si>
  <si>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</si>
  <si>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</si>
  <si>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</si>
  <si>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</si>
  <si>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</si>
  <si>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</si>
  <si>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</si>
  <si>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</si>
  <si>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</si>
  <si>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</si>
  <si>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</si>
  <si>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</si>
  <si>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</si>
  <si>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</si>
  <si>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</si>
  <si>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</si>
  <si>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</si>
  <si>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</si>
  <si>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</si>
  <si>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</si>
  <si>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</si>
  <si>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</si>
  <si>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</si>
  <si>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</si>
  <si>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</si>
  <si>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</si>
  <si>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</si>
  <si>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</si>
  <si>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</si>
  <si>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</si>
  <si>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</si>
  <si>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</si>
  <si>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</si>
  <si>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</si>
  <si>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</si>
  <si>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</si>
  <si>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</si>
  <si>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</si>
  <si>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</si>
  <si>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</si>
  <si>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</si>
  <si>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</si>
  <si>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</si>
  <si>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</si>
  <si>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</si>
  <si>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</si>
  <si>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</si>
  <si>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</si>
  <si>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</si>
  <si>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</si>
  <si>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</si>
  <si>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</si>
  <si>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</si>
  <si>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</si>
  <si>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</si>
  <si>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</si>
  <si>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</si>
  <si>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</si>
  <si>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</si>
  <si>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</si>
  <si>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</si>
  <si>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</si>
  <si>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</si>
  <si>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</si>
  <si>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</si>
  <si>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</si>
  <si>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</si>
  <si>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</si>
  <si>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</si>
  <si>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</si>
  <si>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</si>
  <si>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</si>
  <si>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</si>
  <si>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</si>
  <si>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</si>
  <si>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</si>
  <si>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</si>
  <si>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</si>
  <si>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</si>
  <si>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</si>
  <si>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</si>
  <si>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</si>
  <si>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</si>
  <si>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</si>
  <si>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</si>
  <si>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</si>
  <si>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</si>
  <si>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</si>
  <si>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</si>
  <si>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</si>
  <si>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</si>
  <si>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</si>
  <si>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</si>
  <si>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</si>
  <si>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</si>
  <si>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</si>
  <si>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</si>
  <si>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</si>
  <si>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</si>
  <si>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</si>
  <si>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</si>
  <si>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</si>
  <si>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</si>
  <si>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</si>
  <si>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</si>
  <si>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</si>
  <si>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</si>
  <si>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</si>
  <si>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</si>
  <si>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</si>
  <si>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</si>
  <si>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</si>
  <si>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</si>
  <si>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</si>
  <si>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</si>
  <si>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</si>
  <si>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</si>
  <si>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</si>
  <si>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</si>
  <si>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</si>
  <si>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</si>
  <si>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</si>
  <si>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</si>
  <si>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</si>
  <si>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</si>
  <si>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</si>
  <si>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</si>
  <si>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</si>
  <si>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</si>
  <si>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</si>
  <si>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</si>
  <si>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</si>
  <si>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</si>
  <si>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</si>
  <si>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</si>
  <si>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</si>
  <si>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</si>
  <si>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</si>
  <si>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</si>
  <si>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</si>
  <si>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</si>
  <si>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</si>
  <si>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</si>
  <si>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</si>
  <si>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</si>
  <si>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</si>
  <si>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</si>
  <si>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</si>
  <si>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</si>
  <si>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</si>
  <si>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</si>
  <si>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</si>
  <si>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</si>
  <si>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</si>
  <si>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</si>
  <si>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</si>
  <si>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</si>
  <si>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</si>
  <si>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</si>
  <si>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</si>
  <si>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</si>
  <si>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</si>
  <si>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</si>
  <si>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</si>
  <si>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</si>
  <si>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</si>
  <si>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</si>
  <si>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</si>
  <si>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</si>
  <si>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</si>
  <si>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</si>
  <si>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</si>
  <si>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</si>
  <si>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</si>
  <si>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</si>
  <si>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</si>
  <si>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</si>
  <si>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</si>
  <si>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</si>
  <si>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</si>
  <si>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</si>
  <si>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</si>
  <si>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</si>
  <si>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</si>
  <si>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</si>
  <si>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</si>
  <si>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</si>
  <si>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</si>
  <si>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</si>
  <si>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</si>
  <si>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</si>
  <si>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</si>
  <si>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</si>
  <si>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</si>
  <si>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</si>
  <si>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</si>
  <si>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</si>
  <si>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</si>
  <si>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</si>
  <si>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</si>
  <si>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</si>
  <si>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</si>
  <si>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</si>
  <si>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</si>
  <si>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</si>
  <si>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</si>
  <si>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</si>
  <si>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</si>
  <si>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</si>
  <si>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</si>
  <si>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</si>
  <si>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</si>
  <si>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</si>
  <si>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</si>
  <si>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</si>
  <si>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</si>
  <si>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</si>
  <si>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</si>
  <si>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</si>
  <si>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</si>
  <si>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</si>
  <si>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</si>
  <si>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</si>
  <si>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</si>
  <si>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</si>
  <si>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</si>
  <si>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</si>
  <si>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</si>
  <si>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</si>
  <si>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</si>
  <si>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</si>
  <si>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</si>
  <si>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</si>
  <si>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</si>
  <si>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</si>
  <si>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</si>
  <si>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</si>
  <si>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</si>
  <si>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</si>
  <si>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</si>
  <si>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</si>
  <si>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</si>
  <si>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</si>
  <si>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</si>
  <si>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</si>
  <si>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</si>
  <si>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</si>
  <si>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</si>
  <si>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</si>
  <si>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</si>
  <si>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</si>
  <si>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</si>
  <si>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</si>
  <si>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</si>
  <si>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</si>
  <si>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</si>
  <si>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</si>
  <si>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</si>
  <si>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</si>
  <si>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</si>
  <si>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</si>
  <si>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</si>
  <si>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</si>
  <si>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</si>
  <si>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</si>
  <si>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</si>
  <si>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</si>
  <si>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</si>
  <si>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</si>
  <si>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</si>
  <si>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</si>
  <si>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</si>
  <si>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</si>
  <si>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</si>
  <si>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</si>
  <si>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</si>
  <si>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</si>
  <si>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</si>
  <si>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</si>
  <si>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</si>
  <si>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</si>
  <si>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</si>
  <si>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</si>
  <si>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</si>
  <si>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</si>
  <si>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</si>
  <si>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</si>
  <si>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</si>
  <si>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</si>
  <si>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</si>
  <si>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</si>
  <si>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</si>
  <si>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</si>
  <si>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</si>
  <si>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</si>
  <si>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</si>
  <si>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</si>
  <si>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</si>
  <si>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</si>
  <si>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</si>
  <si>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</si>
  <si>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</si>
  <si>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</si>
  <si>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</si>
  <si>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</si>
  <si>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</si>
  <si>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</si>
  <si>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</si>
  <si>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</si>
  <si>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</si>
  <si>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</si>
  <si>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</si>
  <si>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</si>
  <si>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</si>
  <si>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</si>
  <si>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</si>
  <si>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</si>
  <si>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</si>
  <si>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</si>
  <si>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</si>
  <si>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</si>
  <si>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</si>
  <si>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</si>
  <si>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</si>
  <si>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</si>
  <si>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</si>
  <si>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</si>
  <si>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</si>
  <si>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</si>
  <si>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</si>
  <si>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</si>
  <si>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</si>
  <si>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</si>
  <si>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</si>
  <si>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</si>
  <si>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</si>
  <si>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</si>
  <si>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</si>
  <si>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</si>
  <si>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</si>
  <si>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</si>
  <si>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</si>
  <si>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</si>
  <si>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</si>
  <si>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</si>
  <si>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</si>
  <si>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</si>
  <si>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</si>
  <si>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</si>
  <si>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</si>
  <si>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</si>
  <si>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</si>
  <si>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</si>
  <si>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</si>
  <si>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</si>
  <si>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</si>
  <si>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</si>
  <si>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</si>
  <si>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</si>
  <si>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</si>
  <si>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</si>
  <si>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</si>
  <si>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</si>
  <si>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</si>
  <si>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</si>
  <si>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</si>
  <si>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</si>
  <si>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</si>
  <si>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</si>
  <si>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</si>
  <si>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</si>
  <si>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</si>
  <si>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</si>
  <si>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</si>
  <si>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</si>
  <si>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</si>
  <si>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</si>
  <si>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</si>
  <si>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</si>
  <si>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</si>
  <si>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</si>
  <si>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</si>
  <si>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</si>
  <si>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</si>
  <si>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</si>
  <si>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</si>
  <si>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</si>
  <si>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</si>
  <si>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</si>
  <si>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</si>
  <si>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</si>
  <si>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</si>
  <si>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</si>
  <si>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</si>
  <si>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</si>
  <si>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</si>
  <si>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</si>
  <si>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</si>
  <si>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</si>
  <si>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</si>
  <si>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</si>
  <si>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</si>
  <si>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</si>
  <si>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</si>
  <si>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</si>
  <si>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</si>
  <si>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</si>
  <si>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</si>
  <si>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</si>
  <si>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</si>
  <si>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</si>
  <si>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</si>
  <si>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</si>
  <si>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</si>
  <si>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</si>
  <si>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</si>
  <si>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</si>
  <si>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</si>
  <si>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</si>
  <si>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</si>
  <si>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</si>
  <si>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</si>
  <si>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</si>
  <si>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</si>
  <si>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</si>
  <si>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</si>
  <si>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</si>
  <si>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</si>
  <si>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</si>
  <si>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</si>
  <si>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</si>
  <si>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</si>
  <si>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</si>
  <si>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</si>
  <si>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</si>
  <si>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</si>
  <si>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</si>
  <si>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</si>
  <si>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</si>
  <si>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</si>
  <si>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</si>
  <si>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</si>
  <si>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</si>
  <si>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</si>
  <si>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</si>
  <si>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</si>
  <si>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</si>
  <si>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</si>
  <si>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</si>
  <si>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</si>
  <si>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</si>
  <si>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</si>
  <si>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</si>
  <si>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</si>
  <si>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</si>
  <si>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</si>
  <si>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</si>
  <si>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</si>
  <si>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</si>
  <si>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</si>
  <si>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</si>
  <si>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</si>
  <si>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</si>
  <si>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</si>
  <si>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</si>
  <si>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</si>
  <si>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</si>
  <si>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</si>
  <si>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</si>
  <si>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</si>
  <si>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</si>
  <si>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</si>
  <si>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</si>
  <si>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</si>
  <si>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</si>
  <si>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</si>
  <si>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</si>
  <si>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</si>
  <si>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</si>
  <si>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</si>
  <si>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</si>
  <si>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</si>
  <si>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</si>
  <si>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</si>
  <si>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</si>
  <si>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</si>
  <si>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</si>
  <si>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</si>
  <si>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</si>
  <si>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</si>
  <si>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</si>
  <si>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</si>
  <si>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</si>
  <si>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</si>
  <si>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</si>
  <si>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</si>
  <si>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</si>
  <si>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</si>
  <si>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</si>
  <si>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</si>
  <si>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</si>
  <si>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</si>
  <si>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</si>
  <si>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</si>
  <si>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</si>
  <si>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</si>
  <si>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</si>
  <si>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</si>
  <si>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</si>
  <si>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</si>
  <si>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</si>
  <si>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</si>
  <si>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</si>
  <si>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</si>
  <si>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</si>
  <si>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</si>
  <si>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</si>
  <si>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</si>
  <si>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</si>
  <si>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</si>
  <si>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</si>
  <si>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</si>
  <si>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</si>
  <si>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</si>
  <si>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</si>
  <si>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</si>
  <si>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</si>
  <si>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</si>
  <si>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</si>
  <si>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</si>
  <si>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</si>
  <si>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</si>
  <si>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</si>
  <si>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</si>
  <si>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</si>
  <si>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</si>
  <si>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</si>
  <si>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</si>
  <si>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</si>
  <si>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</si>
  <si>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</si>
  <si>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</si>
  <si>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</si>
  <si>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</si>
  <si>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</si>
  <si>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</si>
  <si>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</si>
  <si>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</si>
  <si>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</si>
  <si>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</si>
  <si>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</si>
  <si>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</si>
  <si>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</si>
  <si>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</si>
  <si>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</si>
  <si>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</si>
  <si>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</si>
  <si>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</si>
  <si>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</si>
  <si>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</si>
  <si>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</si>
  <si>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</si>
  <si>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</si>
  <si>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</si>
  <si>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</si>
  <si>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</si>
  <si>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</si>
  <si>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</si>
  <si>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</si>
  <si>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</si>
  <si>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</si>
  <si>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</si>
  <si>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</si>
  <si>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</si>
  <si>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</si>
  <si>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</si>
  <si>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</si>
  <si>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</si>
  <si>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</si>
  <si>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</si>
  <si>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</si>
  <si>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</si>
  <si>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</si>
  <si>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</si>
  <si>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</si>
  <si>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</si>
  <si>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</si>
  <si>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</si>
  <si>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</si>
  <si>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</si>
  <si>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</si>
  <si>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</si>
  <si>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</si>
  <si>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</si>
  <si>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</si>
  <si>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</si>
  <si>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</si>
  <si>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</si>
  <si>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</si>
  <si>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</si>
  <si>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</si>
  <si>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</si>
  <si>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</si>
  <si>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</si>
  <si>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</si>
  <si>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</si>
  <si>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</si>
  <si>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</si>
  <si>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</si>
  <si>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</si>
  <si>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</si>
  <si>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</si>
  <si>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</si>
  <si>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</si>
  <si>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</si>
  <si>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</si>
  <si>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</si>
  <si>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</si>
  <si>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</si>
  <si>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</si>
  <si>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</si>
  <si>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</si>
  <si>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</si>
  <si>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</si>
  <si>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</si>
  <si>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</si>
  <si>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</si>
  <si>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</si>
  <si>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</si>
  <si>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</si>
  <si>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</si>
  <si>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</si>
  <si>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</si>
  <si>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</si>
  <si>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</si>
  <si>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</si>
  <si>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</si>
  <si>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</si>
  <si>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</si>
  <si>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</si>
  <si>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</si>
  <si>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</si>
  <si>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</si>
  <si>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</si>
  <si>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</si>
  <si>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</si>
  <si>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</si>
  <si>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</si>
  <si>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</si>
  <si>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</si>
  <si>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</si>
  <si>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</si>
  <si>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</si>
  <si>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</si>
  <si>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</si>
  <si>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</si>
  <si>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</si>
  <si>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</si>
  <si>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</si>
  <si>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</si>
  <si>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</si>
  <si>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</si>
  <si>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</si>
  <si>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</si>
  <si>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</si>
  <si>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</si>
  <si>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</si>
  <si>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</si>
  <si>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</si>
  <si>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</si>
  <si>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</si>
  <si>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</si>
  <si>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</si>
  <si>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</si>
  <si>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</si>
  <si>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</si>
  <si>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</si>
  <si>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</si>
  <si>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</si>
  <si>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</si>
  <si>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</si>
  <si>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</si>
  <si>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</si>
  <si>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</si>
  <si>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</si>
  <si>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</si>
  <si>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</si>
  <si>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</si>
  <si>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</si>
  <si>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</si>
  <si>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</si>
  <si>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</si>
  <si>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</si>
  <si>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</si>
  <si>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</si>
  <si>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</si>
  <si>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</si>
  <si>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</si>
  <si>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</si>
  <si>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</si>
  <si>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</si>
  <si>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</si>
  <si>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</si>
  <si>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</si>
  <si>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</si>
  <si>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</si>
  <si>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</si>
  <si>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</si>
  <si>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</si>
  <si>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</si>
  <si>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</si>
  <si>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</si>
  <si>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</si>
  <si>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</si>
  <si>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</si>
  <si>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</si>
  <si>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</si>
  <si>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</si>
  <si>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</si>
  <si>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</si>
  <si>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</si>
  <si>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</si>
  <si>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</si>
  <si>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</si>
  <si>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</si>
  <si>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</si>
  <si>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</si>
  <si>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</si>
  <si>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</si>
  <si>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</si>
  <si>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</si>
  <si>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</si>
  <si>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</si>
  <si>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</si>
  <si>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</si>
  <si>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</si>
  <si>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</si>
  <si>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</si>
  <si>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</si>
  <si>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</si>
  <si>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</si>
  <si>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</si>
  <si>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</si>
  <si>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</si>
  <si>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</si>
  <si>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</si>
  <si>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</si>
  <si>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</si>
  <si>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</si>
  <si>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</si>
  <si>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</si>
  <si>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</si>
  <si>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</si>
  <si>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</si>
  <si>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</si>
  <si>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</si>
  <si>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</si>
  <si>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</si>
  <si>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</si>
  <si>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</si>
  <si>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</si>
  <si>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</si>
  <si>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</si>
  <si>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</si>
  <si>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</si>
  <si>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</si>
  <si>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</si>
  <si>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</si>
  <si>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</si>
  <si>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</si>
  <si>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</si>
  <si>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</si>
  <si>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</si>
  <si>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</si>
  <si>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</si>
  <si>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</si>
  <si>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</si>
  <si>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</si>
  <si>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</si>
  <si>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</si>
  <si>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</si>
  <si>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</si>
  <si>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</si>
  <si>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</si>
  <si>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</si>
  <si>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</si>
  <si>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</si>
  <si>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</si>
  <si>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</si>
  <si>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</si>
  <si>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</si>
  <si>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</si>
  <si>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</si>
  <si>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</si>
  <si>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</si>
  <si>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</si>
  <si>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</si>
  <si>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</si>
  <si>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</si>
  <si>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</si>
  <si>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</si>
  <si>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</si>
  <si>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</si>
  <si>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</si>
  <si>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</si>
  <si>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</si>
  <si>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</si>
  <si>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</si>
  <si>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</si>
  <si>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</si>
  <si>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</si>
  <si>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</si>
  <si>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</si>
  <si>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</si>
  <si>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</si>
  <si>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</si>
  <si>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</si>
  <si>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</si>
  <si>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</si>
  <si>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</si>
  <si>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</si>
  <si>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</si>
  <si>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</si>
  <si>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</si>
  <si>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</si>
  <si>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</si>
  <si>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</si>
  <si>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</si>
  <si>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</si>
  <si>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</si>
  <si>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</si>
  <si>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</si>
  <si>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</si>
  <si>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</si>
  <si>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</si>
  <si>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</si>
  <si>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</si>
  <si>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</si>
  <si>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</si>
  <si>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</si>
  <si>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</si>
  <si>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</si>
  <si>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</si>
  <si>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</si>
  <si>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</si>
  <si>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</si>
  <si>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</si>
  <si>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</si>
  <si>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</si>
  <si>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</si>
  <si>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</si>
  <si>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</si>
  <si>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</si>
  <si>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</si>
  <si>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</si>
  <si>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</si>
  <si>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</si>
  <si>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</si>
  <si>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</si>
  <si>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</si>
  <si>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</si>
  <si>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</si>
  <si>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</si>
  <si>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</si>
  <si>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</si>
  <si>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</si>
  <si>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</si>
  <si>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</si>
  <si>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</si>
  <si>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</si>
  <si>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</si>
  <si>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</si>
  <si>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</si>
  <si>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</si>
  <si>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</si>
  <si>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</si>
  <si>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</si>
  <si>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</si>
  <si>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</si>
  <si>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</si>
  <si>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</si>
  <si>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</si>
  <si>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</si>
  <si>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</si>
  <si>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</si>
  <si>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</si>
  <si>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</si>
  <si>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</si>
  <si>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</si>
  <si>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</si>
  <si>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</si>
  <si>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</si>
  <si>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</si>
  <si>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</si>
  <si>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</si>
  <si>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</si>
  <si>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</si>
  <si>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</si>
  <si>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</si>
  <si>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</si>
  <si>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</si>
  <si>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</si>
  <si>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</si>
  <si>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</si>
  <si>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</si>
  <si>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</si>
  <si>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</si>
  <si>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</si>
  <si>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</si>
  <si>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</si>
  <si>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</si>
  <si>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</si>
  <si>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</si>
  <si>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</si>
  <si>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</si>
  <si>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</si>
  <si>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</si>
  <si>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</si>
  <si>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</si>
  <si>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</si>
  <si>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</si>
  <si>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</si>
  <si>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</si>
  <si>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</si>
  <si>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</si>
  <si>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</si>
  <si>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</si>
  <si>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</si>
  <si>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</si>
  <si>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</si>
  <si>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</si>
  <si>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</si>
  <si>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</si>
  <si>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</si>
  <si>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</si>
  <si>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</si>
  <si>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</si>
  <si>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</si>
  <si>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</si>
  <si>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</si>
  <si>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</si>
  <si>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</si>
  <si>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</si>
  <si>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</si>
  <si>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</si>
  <si>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</si>
  <si>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</si>
  <si>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</si>
  <si>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</si>
  <si>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</si>
  <si>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</si>
  <si>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</si>
  <si>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</si>
  <si>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</si>
  <si>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</si>
  <si>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</si>
  <si>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</si>
  <si>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</si>
  <si>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</si>
  <si>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</si>
  <si>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</si>
  <si>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</si>
  <si>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</si>
  <si>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</si>
  <si>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</si>
  <si>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</si>
  <si>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</si>
  <si>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</si>
  <si>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</si>
  <si>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</si>
  <si>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</si>
  <si>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</si>
  <si>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</si>
  <si>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</si>
  <si>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</si>
  <si>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</si>
  <si>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</si>
  <si>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</si>
  <si>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</si>
  <si>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</si>
  <si>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</si>
  <si>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</si>
  <si>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</si>
  <si>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</si>
  <si>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</si>
  <si>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</si>
  <si>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</si>
  <si>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</si>
  <si>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</si>
  <si>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</si>
  <si>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</si>
  <si>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</si>
  <si>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</si>
  <si>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</si>
  <si>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</si>
  <si>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</si>
  <si>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</si>
  <si>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</si>
  <si>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</si>
  <si>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</si>
  <si>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</si>
  <si>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</si>
  <si>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</si>
  <si>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</si>
  <si>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</si>
  <si>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</si>
  <si>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</si>
  <si>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</si>
  <si>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</si>
  <si>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</si>
  <si>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</si>
  <si>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</si>
  <si>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</si>
  <si>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</si>
  <si>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</si>
  <si>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</si>
  <si>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</si>
  <si>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</si>
  <si>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</si>
  <si>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</si>
  <si>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</si>
  <si>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</si>
  <si>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</si>
  <si>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</si>
  <si>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</si>
  <si>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</si>
  <si>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</si>
  <si>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</si>
  <si>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</si>
  <si>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</si>
  <si>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</si>
  <si>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</si>
  <si>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</si>
  <si>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</si>
  <si>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</si>
  <si>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</si>
  <si>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</si>
  <si>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</si>
  <si>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</si>
  <si>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</si>
  <si>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</si>
  <si>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</si>
  <si>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</si>
  <si>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</si>
  <si>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</si>
  <si>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</si>
  <si>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</si>
  <si>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</si>
  <si>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</si>
  <si>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</si>
  <si>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</si>
  <si>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</si>
  <si>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</si>
  <si>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</si>
  <si>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</si>
  <si>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</si>
  <si>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</si>
  <si>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</si>
  <si>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</si>
  <si>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</si>
  <si>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</si>
  <si>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</si>
  <si>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</si>
  <si>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</si>
  <si>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</si>
  <si>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</si>
  <si>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</si>
  <si>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</si>
  <si>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</si>
  <si>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</si>
  <si>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</si>
  <si>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</si>
  <si>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</si>
  <si>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</si>
  <si>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</si>
  <si>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</si>
  <si>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</si>
  <si>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</si>
  <si>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</si>
  <si>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</si>
  <si>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</si>
  <si>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</si>
  <si>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</si>
  <si>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</si>
  <si>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</si>
  <si>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</si>
  <si>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</si>
  <si>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</si>
  <si>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</si>
  <si>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</si>
  <si>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</si>
  <si>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</si>
  <si>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</si>
  <si>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</si>
  <si>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</si>
  <si>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</si>
  <si>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</si>
  <si>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</si>
  <si>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</si>
  <si>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</si>
  <si>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</si>
  <si>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</si>
  <si>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</si>
  <si>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</si>
  <si>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</si>
  <si>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</si>
  <si>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</si>
  <si>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</si>
  <si>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</si>
  <si>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</si>
  <si>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</si>
  <si>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</si>
  <si>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</si>
  <si>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</si>
  <si>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</si>
  <si>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</si>
  <si>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</si>
  <si>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</si>
  <si>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</si>
  <si>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</si>
  <si>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</si>
  <si>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</si>
  <si>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</si>
  <si>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</si>
  <si>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</si>
  <si>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</si>
  <si>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</si>
  <si>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</si>
  <si>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</si>
  <si>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</si>
  <si>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</si>
  <si>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</si>
  <si>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</si>
  <si>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</si>
  <si>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</si>
  <si>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</si>
  <si>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</si>
  <si>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</si>
  <si>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</si>
  <si>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</si>
  <si>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</si>
  <si>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</si>
  <si>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</si>
  <si>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</si>
  <si>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</si>
  <si>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</si>
  <si>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</si>
  <si>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</si>
  <si>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</si>
  <si>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</si>
  <si>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</si>
  <si>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</si>
  <si>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</si>
  <si>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</si>
  <si>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</si>
  <si>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</si>
  <si>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</si>
  <si>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</si>
  <si>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</si>
  <si>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</si>
  <si>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</si>
  <si>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</si>
  <si>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</si>
  <si>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</si>
  <si>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</si>
  <si>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</si>
  <si>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</si>
  <si>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</si>
  <si>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</si>
  <si>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</si>
  <si>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</si>
  <si>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</si>
  <si>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</si>
  <si>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</si>
  <si>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</si>
  <si>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</si>
  <si>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</si>
  <si>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</si>
  <si>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</si>
  <si>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</si>
  <si>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</si>
  <si>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</si>
  <si>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</si>
  <si>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</si>
  <si>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</si>
  <si>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</si>
  <si>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</si>
  <si>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</si>
  <si>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</si>
  <si>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</si>
  <si>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</si>
  <si>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</si>
  <si>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</si>
  <si>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</si>
  <si>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</si>
  <si>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</si>
  <si>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</si>
  <si>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</si>
  <si>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</si>
  <si>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</si>
  <si>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</si>
  <si>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</si>
  <si>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</si>
  <si>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</si>
  <si>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</si>
  <si>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</si>
  <si>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</si>
  <si>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</si>
  <si>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</si>
  <si>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</si>
  <si>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</si>
  <si>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</si>
  <si>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</si>
  <si>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</si>
  <si>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</si>
  <si>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</si>
  <si>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</si>
  <si>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</si>
  <si>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</si>
  <si>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</si>
  <si>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</si>
  <si>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</si>
  <si>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</si>
  <si>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</si>
  <si>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</si>
  <si>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</si>
  <si>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</si>
  <si>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</si>
  <si>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</si>
  <si>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</si>
  <si>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</si>
  <si>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</si>
  <si>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</si>
  <si>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</si>
  <si>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</si>
  <si>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</si>
  <si>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</si>
  <si>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</si>
  <si>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</si>
  <si>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</si>
  <si>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</si>
  <si>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</si>
  <si>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</si>
  <si>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</si>
  <si>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</si>
  <si>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</si>
  <si>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</si>
  <si>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</si>
  <si>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</si>
  <si>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</si>
  <si>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</si>
  <si>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</si>
  <si>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</si>
  <si>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</si>
  <si>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</si>
  <si>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</si>
  <si>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</si>
  <si>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</si>
  <si>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</si>
  <si>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</si>
  <si>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</si>
  <si>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</si>
  <si>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</si>
  <si>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</si>
  <si>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</si>
  <si>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</si>
  <si>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</si>
  <si>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</si>
  <si>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</si>
  <si>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</si>
  <si>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</si>
  <si>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</si>
  <si>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</si>
  <si>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</si>
  <si>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</si>
  <si>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</si>
  <si>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</si>
  <si>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</si>
  <si>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</si>
  <si>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</si>
  <si>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</si>
  <si>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</si>
  <si>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</si>
  <si>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</si>
  <si>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</si>
  <si>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</si>
  <si>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</si>
  <si>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</si>
  <si>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</si>
  <si>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</si>
  <si>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</si>
  <si>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</si>
  <si>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</si>
  <si>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</si>
  <si>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</si>
  <si>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</si>
  <si>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</si>
  <si>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</si>
  <si>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</si>
  <si>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</si>
  <si>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</si>
  <si>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</si>
  <si>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</si>
  <si>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</si>
  <si>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</si>
  <si>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</si>
  <si>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</si>
  <si>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</si>
  <si>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</si>
  <si>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</si>
  <si>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</si>
  <si>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</si>
  <si>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</si>
  <si>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</si>
  <si>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</si>
  <si>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</si>
  <si>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</si>
  <si>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</si>
  <si>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</si>
  <si>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</si>
  <si>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</si>
  <si>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</si>
  <si>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</si>
  <si>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</si>
  <si>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</si>
  <si>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</si>
  <si>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</si>
  <si>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</si>
  <si>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</si>
  <si>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</si>
  <si>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</si>
  <si>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</si>
  <si>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</si>
  <si>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</si>
  <si>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</si>
  <si>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</si>
  <si>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</si>
  <si>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</si>
  <si>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</si>
  <si>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</si>
  <si>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</si>
  <si>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</si>
  <si>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</si>
  <si>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</si>
  <si>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</si>
  <si>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</si>
  <si>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</si>
  <si>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</si>
  <si>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</si>
  <si>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</si>
  <si>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</si>
  <si>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</si>
  <si>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</si>
  <si>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</si>
  <si>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</si>
  <si>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</si>
  <si>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</si>
  <si>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</si>
  <si>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</si>
  <si>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</si>
  <si>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</si>
  <si>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</si>
  <si>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</si>
  <si>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</si>
  <si>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</si>
  <si>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</si>
  <si>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</si>
  <si>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</si>
  <si>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</si>
  <si>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</si>
  <si>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</si>
  <si>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</si>
  <si>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</si>
  <si>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</si>
  <si>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</si>
  <si>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</si>
  <si>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</si>
  <si>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</si>
  <si>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</si>
  <si>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</si>
  <si>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</si>
  <si>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</si>
  <si>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</si>
  <si>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</si>
  <si>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</si>
  <si>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</si>
  <si>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</si>
  <si>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</si>
  <si>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</si>
  <si>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</si>
  <si>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</si>
  <si>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</si>
  <si>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</si>
  <si>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</si>
  <si>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</si>
  <si>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</si>
  <si>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</si>
  <si>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</si>
  <si>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</si>
  <si>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</si>
  <si>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</si>
  <si>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</si>
  <si>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</si>
  <si>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</si>
  <si>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</si>
  <si>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</si>
  <si>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</si>
  <si>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</si>
  <si>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</si>
  <si>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</si>
  <si>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</si>
  <si>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</si>
  <si>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</si>
  <si>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</si>
  <si>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</si>
  <si>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</si>
  <si>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</si>
  <si>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</si>
  <si>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</si>
  <si>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</si>
  <si>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</si>
  <si>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</si>
  <si>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</si>
  <si>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</si>
  <si>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</si>
  <si>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</si>
  <si>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</si>
  <si>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</si>
  <si>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</si>
  <si>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</si>
  <si>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</si>
  <si>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</si>
  <si>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</si>
  <si>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</si>
  <si>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</si>
  <si>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</si>
  <si>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</si>
  <si>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</si>
  <si>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</si>
  <si>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</si>
  <si>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</si>
  <si>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</si>
  <si>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</si>
  <si>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</si>
  <si>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</si>
  <si>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</si>
  <si>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</si>
  <si>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</si>
  <si>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</si>
  <si>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</si>
  <si>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</si>
  <si>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</si>
  <si>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</si>
  <si>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</si>
  <si>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</si>
  <si>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</si>
  <si>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</si>
  <si>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</si>
  <si>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</si>
  <si>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</si>
  <si>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</si>
  <si>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</si>
  <si>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</si>
  <si>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</si>
  <si>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</si>
  <si>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</si>
  <si>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</si>
  <si>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</si>
  <si>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</si>
  <si>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</si>
  <si>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</si>
  <si>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</si>
  <si>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</si>
  <si>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</si>
  <si>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</si>
  <si>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</si>
  <si>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</si>
  <si>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</si>
  <si>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</si>
  <si>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</si>
  <si>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</si>
  <si>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</si>
  <si>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</si>
  <si>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</si>
  <si>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</si>
  <si>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</si>
  <si>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</si>
  <si>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</si>
  <si>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</si>
  <si>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</si>
  <si>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</si>
  <si>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</si>
  <si>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</si>
  <si>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</si>
  <si>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</si>
  <si>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</si>
  <si>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</si>
  <si>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</si>
  <si>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</si>
  <si>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</si>
  <si>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</si>
  <si>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</si>
  <si>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</si>
  <si>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</si>
  <si>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</si>
  <si>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</si>
  <si>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</si>
  <si>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</si>
  <si>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</si>
  <si>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</si>
  <si>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</si>
  <si>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</si>
  <si>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</si>
  <si>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</si>
  <si>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</si>
  <si>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</si>
  <si>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</si>
  <si>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</si>
  <si>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</si>
  <si>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</si>
  <si>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</si>
  <si>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</si>
  <si>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</si>
  <si>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</si>
  <si>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</si>
  <si>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</si>
  <si>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</si>
  <si>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</si>
  <si>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</si>
  <si>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</si>
  <si>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</si>
  <si>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</si>
  <si>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</si>
  <si>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</si>
  <si>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</si>
  <si>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</si>
  <si>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</si>
  <si>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</si>
  <si>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</si>
  <si>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</si>
  <si>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</si>
  <si>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</si>
  <si>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</si>
  <si>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</si>
  <si>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</si>
  <si>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</si>
  <si>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</si>
  <si>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</si>
  <si>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</si>
  <si>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</si>
  <si>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</si>
  <si>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</si>
  <si>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</si>
  <si>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</si>
  <si>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</si>
  <si>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</si>
  <si>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</si>
  <si>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</si>
  <si>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</si>
  <si>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</si>
  <si>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</si>
  <si>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</si>
  <si>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</si>
  <si>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</si>
  <si>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</si>
  <si>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</si>
  <si>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</si>
  <si>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</si>
  <si>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</si>
  <si>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</si>
  <si>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</si>
  <si>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</si>
  <si>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</si>
  <si>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</si>
  <si>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</si>
  <si>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</si>
  <si>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</si>
  <si>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</si>
  <si>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</si>
  <si>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</si>
  <si>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</si>
  <si>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</si>
  <si>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</si>
  <si>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</si>
  <si>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</si>
  <si>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</si>
  <si>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</si>
  <si>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</si>
  <si>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</si>
  <si>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</si>
  <si>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</si>
  <si>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</si>
  <si>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</si>
  <si>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</si>
  <si>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</si>
  <si>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</si>
  <si>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</si>
  <si>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</si>
  <si>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</si>
  <si>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</si>
  <si>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</si>
  <si>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</si>
  <si>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</si>
  <si>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</si>
  <si>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</si>
  <si>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</si>
  <si>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</si>
  <si>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</si>
  <si>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</si>
  <si>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</si>
  <si>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</si>
  <si>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</si>
  <si>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</si>
  <si>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</si>
  <si>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</si>
  <si>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</si>
  <si>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</si>
  <si>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</si>
  <si>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</si>
  <si>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</si>
  <si>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</si>
  <si>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</si>
  <si>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</si>
  <si>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</si>
  <si>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</si>
  <si>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</si>
  <si>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</si>
  <si>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</si>
  <si>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</si>
  <si>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</si>
  <si>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</si>
  <si>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</si>
  <si>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</si>
  <si>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</si>
  <si>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</si>
  <si>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</si>
  <si>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</si>
  <si>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</si>
  <si>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</si>
  <si>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</si>
  <si>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</si>
  <si>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</si>
  <si>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</si>
  <si>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</si>
  <si>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</si>
  <si>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</si>
  <si>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</si>
  <si>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</si>
  <si>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</si>
  <si>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</si>
  <si>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</si>
  <si>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</si>
  <si>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</si>
  <si>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</si>
  <si>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</si>
  <si>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</si>
  <si>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</si>
  <si>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</si>
  <si>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</si>
  <si>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</si>
  <si>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</si>
  <si>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</si>
  <si>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</si>
  <si>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</si>
  <si>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</si>
  <si>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</si>
  <si>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</si>
  <si>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</si>
  <si>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</si>
  <si>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</si>
  <si>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</si>
  <si>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</si>
  <si>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</si>
  <si>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</si>
  <si>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</si>
  <si>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</si>
  <si>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</si>
  <si>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</si>
  <si>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</si>
  <si>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</si>
  <si>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</si>
  <si>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</si>
  <si>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</si>
  <si>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</si>
  <si>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</si>
  <si>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</si>
  <si>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</si>
  <si>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</si>
  <si>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</si>
  <si>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</si>
  <si>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</si>
  <si>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</si>
  <si>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</si>
  <si>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</si>
  <si>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</si>
  <si>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</si>
  <si>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</si>
  <si>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</si>
  <si>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</si>
  <si>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</si>
  <si>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</si>
  <si>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</si>
  <si>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</si>
  <si>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</si>
  <si>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</si>
  <si>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</si>
  <si>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</si>
  <si>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</si>
  <si>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</si>
  <si>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</si>
  <si>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</si>
  <si>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</si>
  <si>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</si>
  <si>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</si>
  <si>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</si>
  <si>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</si>
  <si>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</si>
  <si>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</si>
  <si>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</si>
  <si>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</si>
  <si>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</si>
  <si>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</si>
  <si>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</si>
  <si>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</si>
  <si>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</si>
  <si>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</si>
  <si>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</si>
  <si>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</si>
  <si>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</si>
  <si>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</si>
  <si>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</si>
  <si>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</si>
  <si>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</si>
  <si>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</si>
  <si>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</si>
  <si>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</si>
  <si>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</si>
  <si>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</si>
  <si>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</si>
  <si>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</si>
  <si>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</si>
  <si>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</si>
  <si>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</si>
  <si>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</si>
  <si>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</si>
  <si>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</si>
  <si>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</si>
  <si>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</si>
  <si>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</si>
  <si>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</si>
  <si>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</si>
  <si>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</si>
  <si>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</si>
  <si>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</si>
  <si>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</si>
  <si>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</si>
  <si>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</si>
  <si>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</si>
  <si>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</si>
  <si>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</si>
  <si>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</si>
  <si>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</si>
  <si>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</si>
  <si>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</si>
  <si>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</si>
  <si>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</si>
  <si>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</si>
  <si>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</si>
  <si>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</si>
  <si>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</si>
  <si>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</si>
  <si>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</si>
  <si>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</si>
  <si>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</si>
  <si>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</si>
  <si>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</si>
  <si>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</si>
  <si>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</si>
  <si>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</si>
  <si>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</si>
  <si>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</si>
  <si>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</si>
  <si>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</si>
  <si>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</si>
  <si>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</si>
  <si>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</si>
  <si>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</si>
  <si>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</si>
  <si>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</si>
  <si>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</si>
  <si>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</si>
  <si>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</si>
  <si>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</si>
  <si>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</si>
  <si>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</si>
  <si>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</si>
  <si>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</si>
  <si>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</si>
  <si>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</si>
  <si>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</si>
  <si>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</si>
  <si>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</si>
  <si>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</si>
  <si>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</si>
  <si>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</si>
  <si>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</si>
  <si>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</si>
  <si>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</si>
  <si>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</si>
  <si>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</si>
  <si>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</si>
  <si>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</si>
  <si>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</si>
  <si>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</si>
  <si>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</si>
  <si>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</si>
  <si>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</si>
  <si>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</si>
  <si>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</si>
  <si>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</si>
  <si>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</si>
  <si>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</si>
  <si>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</si>
  <si>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</si>
  <si>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</si>
  <si>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</si>
  <si>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</si>
  <si>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</si>
  <si>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</si>
  <si>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</si>
  <si>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</si>
  <si>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</si>
  <si>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</si>
  <si>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</si>
  <si>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</si>
  <si>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</si>
  <si>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</si>
  <si>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</si>
  <si>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</si>
  <si>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</si>
  <si>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</si>
  <si>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</si>
  <si>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</si>
  <si>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</si>
  <si>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</si>
  <si>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</si>
  <si>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</si>
  <si>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</si>
  <si>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</si>
  <si>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</si>
  <si>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</si>
  <si>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</si>
  <si>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</si>
  <si>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</si>
  <si>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</si>
  <si>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</si>
  <si>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</si>
  <si>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</si>
  <si>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</si>
  <si>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</si>
  <si>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</si>
  <si>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</si>
  <si>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</si>
  <si>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</si>
  <si>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</si>
  <si>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</si>
  <si>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</si>
  <si>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</si>
  <si>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</si>
  <si>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</si>
  <si>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</si>
  <si>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</si>
  <si>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</si>
  <si>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</si>
  <si>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</si>
  <si>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</si>
  <si>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</si>
  <si>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</si>
  <si>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</si>
  <si>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</si>
  <si>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</si>
  <si>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</si>
  <si>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</si>
  <si>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</si>
  <si>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</si>
  <si>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</si>
  <si>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</si>
  <si>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</si>
  <si>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</si>
  <si>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</si>
  <si>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</si>
  <si>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</si>
  <si>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</si>
  <si>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</si>
  <si>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</si>
  <si>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</si>
  <si>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</si>
  <si>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</si>
  <si>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</si>
  <si>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</si>
  <si>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</si>
  <si>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</si>
  <si>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</si>
  <si>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</si>
  <si>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</si>
  <si>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</si>
  <si>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</si>
  <si>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</si>
  <si>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</si>
  <si>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</si>
  <si>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</si>
  <si>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</si>
  <si>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</si>
  <si>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</si>
  <si>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</si>
  <si>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</si>
  <si>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</si>
  <si>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</si>
  <si>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</si>
  <si>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</si>
  <si>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</si>
  <si>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</si>
  <si>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</si>
  <si>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</si>
  <si>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</si>
  <si>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</si>
  <si>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</si>
  <si>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</si>
  <si>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</si>
  <si>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</si>
  <si>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</si>
  <si>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</si>
  <si>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</si>
  <si>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</si>
  <si>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</si>
  <si>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</si>
  <si>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</si>
  <si>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</si>
  <si>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</si>
  <si>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</si>
  <si>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</si>
  <si>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</si>
  <si>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</si>
  <si>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</si>
  <si>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</si>
  <si>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</si>
  <si>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</si>
  <si>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</si>
  <si>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</si>
  <si>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</si>
  <si>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</si>
  <si>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</si>
  <si>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</si>
  <si>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</si>
  <si>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</si>
  <si>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</si>
  <si>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</si>
  <si>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</si>
  <si>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</si>
  <si>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</si>
  <si>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</si>
  <si>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</si>
  <si>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</si>
  <si>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</si>
  <si>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</si>
  <si>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</si>
  <si>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</si>
  <si>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</si>
  <si>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</si>
  <si>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</si>
  <si>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</si>
  <si>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</si>
  <si>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</si>
  <si>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</si>
  <si>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</si>
  <si>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</si>
  <si>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</si>
  <si>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</si>
  <si>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</si>
  <si>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</si>
  <si>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</si>
  <si>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</si>
  <si>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</si>
  <si>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</si>
  <si>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</si>
  <si>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</si>
  <si>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</si>
  <si>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</si>
  <si>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</si>
  <si>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</si>
  <si>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</si>
  <si>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</si>
  <si>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</si>
  <si>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</si>
  <si>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</si>
  <si>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</si>
  <si>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</si>
  <si>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</si>
  <si>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</si>
  <si>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</si>
  <si>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</si>
  <si>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</si>
  <si>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</si>
  <si>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</si>
  <si>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</si>
  <si>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</si>
  <si>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</si>
  <si>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</si>
  <si>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</si>
  <si>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</si>
  <si>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</si>
  <si>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</si>
  <si>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</si>
  <si>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</si>
  <si>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</si>
  <si>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</si>
  <si>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</si>
  <si>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</si>
  <si>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</si>
  <si>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</si>
  <si>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</si>
  <si>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</si>
  <si>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</si>
  <si>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</si>
  <si>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</si>
  <si>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</si>
  <si>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</si>
  <si>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</si>
  <si>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</si>
  <si>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</si>
  <si>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</si>
  <si>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</si>
  <si>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</si>
  <si>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</si>
  <si>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</si>
  <si>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</si>
  <si>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</si>
  <si>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</si>
  <si>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</si>
  <si>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</si>
  <si>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</si>
  <si>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</si>
  <si>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</si>
  <si>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</si>
  <si>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</si>
  <si>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</si>
  <si>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</si>
  <si>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</si>
  <si>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</si>
  <si>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</si>
  <si>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</si>
  <si>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</si>
  <si>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</si>
  <si>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</si>
  <si>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</si>
  <si>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</si>
  <si>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</si>
  <si>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</si>
  <si>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</si>
  <si>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</si>
  <si>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</si>
  <si>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</si>
  <si>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</si>
  <si>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</si>
  <si>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</si>
  <si>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</si>
  <si>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</si>
  <si>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</si>
  <si>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</si>
  <si>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</si>
  <si>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</si>
  <si>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</si>
  <si>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</si>
  <si>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</si>
  <si>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</si>
  <si>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</si>
  <si>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</si>
  <si>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</si>
  <si>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</si>
  <si>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</si>
  <si>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</si>
  <si>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</si>
  <si>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</si>
  <si>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</si>
  <si>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</si>
  <si>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</si>
  <si>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</si>
  <si>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</si>
  <si>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</si>
  <si>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</si>
  <si>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</si>
  <si>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</si>
  <si>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</si>
  <si>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</si>
  <si>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</si>
  <si>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</si>
  <si>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</si>
  <si>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</si>
  <si>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</si>
  <si>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</si>
  <si>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</si>
  <si>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</si>
  <si>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</si>
  <si>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</si>
  <si>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</si>
  <si>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</si>
  <si>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</si>
  <si>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</si>
  <si>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</si>
  <si>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</si>
  <si>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</si>
  <si>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</si>
  <si>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</si>
  <si>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</si>
  <si>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</si>
  <si>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</si>
  <si>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</si>
  <si>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</si>
  <si>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</si>
  <si>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</si>
  <si>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</si>
  <si>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</si>
  <si>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</si>
  <si>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</si>
  <si>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</si>
  <si>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</si>
  <si>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</si>
  <si>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</si>
  <si>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</si>
  <si>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</si>
  <si>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</si>
  <si>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</si>
  <si>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</si>
  <si>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</si>
  <si>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</si>
  <si>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</si>
  <si>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</si>
  <si>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</si>
  <si>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</si>
  <si>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</si>
  <si>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</si>
  <si>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</si>
  <si>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</si>
  <si>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</si>
  <si>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</si>
  <si>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</si>
  <si>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</si>
  <si>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</si>
  <si>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</si>
  <si>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</si>
  <si>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</si>
  <si>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</si>
  <si>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</si>
  <si>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</si>
  <si>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</si>
  <si>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</si>
  <si>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</si>
  <si>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</si>
  <si>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</si>
  <si>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</si>
  <si>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</si>
  <si>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</si>
  <si>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</si>
  <si>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</si>
  <si>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</si>
  <si>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</si>
  <si>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</si>
  <si>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</si>
  <si>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</si>
  <si>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</si>
  <si>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</si>
  <si>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</si>
  <si>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</si>
  <si>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</si>
  <si>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</si>
  <si>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</si>
  <si>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</si>
  <si>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</si>
  <si>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</si>
  <si>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</si>
  <si>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</si>
  <si>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</si>
  <si>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</si>
  <si>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</si>
  <si>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</si>
  <si>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</si>
  <si>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</si>
  <si>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</si>
  <si>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</si>
  <si>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</si>
  <si>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</si>
  <si>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</si>
  <si>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</si>
  <si>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</si>
  <si>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</si>
  <si>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</si>
  <si>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</si>
  <si>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</si>
  <si>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</si>
  <si>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</si>
  <si>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</si>
  <si>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</si>
  <si>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</si>
  <si>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</si>
  <si>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</si>
  <si>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</si>
  <si>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</si>
  <si>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</si>
  <si>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</si>
  <si>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</si>
  <si>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</si>
  <si>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</si>
  <si>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</si>
  <si>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</si>
  <si>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</si>
  <si>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</si>
  <si>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</si>
  <si>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</si>
  <si>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</si>
  <si>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</si>
  <si>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</si>
  <si>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</si>
  <si>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</si>
  <si>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</si>
  <si>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</si>
  <si>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</si>
  <si>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</si>
  <si>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</si>
  <si>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</si>
  <si>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</si>
  <si>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</si>
  <si>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</si>
  <si>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</si>
  <si>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</si>
  <si>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</si>
  <si>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</si>
  <si>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</si>
  <si>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</si>
  <si>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</si>
  <si>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</si>
  <si>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</si>
  <si>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</si>
  <si>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</si>
  <si>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</si>
  <si>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</si>
  <si>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</si>
  <si>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</si>
  <si>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</si>
  <si>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</si>
  <si>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</si>
  <si>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</si>
  <si>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</si>
  <si>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</si>
  <si>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</si>
  <si>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</si>
  <si>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</si>
  <si>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</si>
  <si>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</si>
  <si>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</si>
  <si>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</si>
  <si>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</si>
  <si>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</si>
  <si>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</si>
  <si>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</si>
  <si>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</si>
  <si>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</si>
  <si>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</si>
  <si>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</si>
  <si>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</si>
  <si>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</si>
  <si>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</si>
  <si>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</si>
  <si>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</si>
  <si>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</si>
  <si>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</si>
  <si>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</si>
  <si>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</si>
  <si>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</si>
  <si>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</si>
  <si>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</si>
  <si>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</si>
  <si>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</si>
  <si>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</si>
  <si>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</si>
  <si>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</si>
  <si>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</si>
  <si>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</si>
  <si>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</si>
  <si>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</si>
  <si>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</si>
  <si>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</si>
  <si>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</si>
  <si>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</si>
  <si>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</si>
  <si>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</si>
  <si>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</si>
  <si>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</si>
  <si>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</si>
  <si>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</si>
  <si>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</si>
  <si>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</si>
  <si>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</si>
  <si>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</si>
  <si>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</si>
  <si>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</si>
  <si>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</si>
  <si>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</si>
  <si>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</si>
  <si>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</si>
  <si>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</si>
  <si>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</si>
  <si>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</si>
  <si>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</si>
  <si>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</si>
  <si>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</si>
  <si>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</si>
  <si>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</si>
  <si>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</si>
  <si>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</si>
  <si>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</si>
  <si>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</si>
  <si>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</si>
  <si>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</si>
  <si>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</si>
  <si>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</si>
  <si>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</si>
  <si>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</si>
  <si>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</si>
  <si>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</si>
  <si>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</si>
  <si>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</si>
  <si>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</si>
  <si>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</si>
  <si>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</si>
  <si>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</si>
  <si>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</si>
  <si>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</si>
  <si>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</si>
  <si>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</si>
  <si>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</si>
  <si>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</si>
  <si>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</si>
  <si>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</si>
  <si>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</si>
  <si>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</si>
  <si>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</si>
  <si>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</si>
  <si>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</si>
  <si>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</si>
  <si>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</si>
  <si>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</si>
  <si>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</si>
  <si>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</si>
  <si>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</si>
  <si>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</si>
  <si>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</si>
  <si>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</si>
  <si>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</si>
  <si>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</si>
  <si>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</si>
  <si>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</si>
  <si>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</si>
  <si>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</si>
  <si>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</si>
  <si>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</si>
  <si>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</si>
  <si>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</si>
  <si>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</si>
  <si>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</si>
  <si>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</si>
  <si>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</si>
  <si>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</si>
  <si>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</si>
  <si>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</si>
  <si>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</si>
  <si>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</si>
  <si>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</si>
  <si>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</si>
  <si>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</si>
  <si>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</si>
  <si>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</si>
  <si>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</si>
  <si>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</si>
  <si>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</si>
  <si>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</si>
  <si>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</si>
  <si>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</si>
  <si>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</si>
  <si>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</si>
  <si>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</si>
  <si>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</si>
  <si>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</si>
  <si>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</si>
  <si>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</si>
  <si>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</si>
  <si>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</si>
  <si>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</si>
  <si>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</si>
  <si>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</si>
  <si>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</si>
  <si>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</si>
  <si>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</si>
  <si>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</si>
  <si>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</si>
  <si>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</si>
  <si>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</si>
  <si>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</si>
  <si>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</si>
  <si>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</si>
  <si>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</si>
  <si>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</si>
  <si>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</si>
  <si>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</si>
  <si>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</si>
  <si>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</si>
  <si>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</si>
  <si>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</si>
  <si>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</si>
  <si>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</si>
  <si>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</si>
  <si>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</si>
  <si>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</si>
  <si>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</si>
  <si>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</si>
  <si>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</si>
  <si>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</si>
  <si>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</si>
  <si>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</si>
  <si>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</si>
  <si>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</si>
  <si>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</si>
  <si>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</si>
  <si>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</si>
  <si>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</si>
  <si>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</si>
  <si>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</si>
  <si>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</si>
  <si>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</si>
  <si>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</si>
  <si>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</si>
  <si>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</si>
  <si>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</si>
  <si>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</si>
  <si>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</si>
  <si>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</si>
  <si>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</si>
  <si>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</si>
  <si>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</si>
  <si>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</si>
  <si>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</si>
  <si>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</si>
  <si>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</si>
  <si>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</si>
  <si>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</si>
  <si>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</si>
  <si>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</si>
  <si>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</si>
  <si>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</si>
  <si>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</si>
  <si>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</si>
  <si>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</si>
  <si>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</si>
  <si>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</si>
  <si>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</si>
  <si>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</si>
  <si>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</si>
  <si>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</si>
  <si>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</si>
  <si>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</si>
  <si>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</si>
  <si>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</si>
  <si>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</si>
  <si>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</si>
  <si>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</si>
  <si>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</si>
  <si>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</si>
  <si>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</si>
  <si>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</si>
  <si>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</si>
  <si>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</si>
  <si>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</si>
  <si>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</si>
  <si>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</si>
  <si>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</si>
  <si>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</si>
  <si>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</si>
  <si>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</si>
  <si>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</si>
  <si>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</si>
  <si>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</si>
  <si>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</si>
  <si>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</si>
  <si>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</si>
  <si>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</si>
  <si>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</si>
  <si>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</si>
  <si>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</si>
  <si>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</si>
  <si>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</si>
  <si>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</si>
  <si>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</si>
  <si>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</si>
  <si>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</si>
  <si>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</si>
  <si>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</si>
  <si>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</si>
  <si>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</si>
  <si>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</si>
  <si>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</si>
  <si>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</si>
  <si>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</si>
  <si>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</si>
  <si>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</si>
  <si>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</si>
  <si>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</si>
  <si>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</si>
  <si>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</si>
  <si>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</si>
  <si>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</si>
  <si>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</si>
  <si>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</si>
  <si>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</si>
  <si>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</si>
  <si>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</si>
  <si>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</si>
  <si>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</si>
  <si>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</si>
  <si>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</si>
  <si>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</si>
  <si>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</si>
  <si>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</si>
  <si>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</si>
  <si>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</si>
  <si>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</si>
  <si>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</si>
  <si>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</si>
  <si>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</si>
  <si>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</si>
  <si>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</si>
  <si>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</si>
  <si>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</si>
  <si>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</si>
  <si>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</si>
  <si>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</si>
  <si>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</si>
  <si>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</si>
  <si>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</si>
  <si>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</si>
  <si>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</si>
  <si>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</si>
  <si>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</si>
  <si>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</si>
  <si>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</si>
  <si>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</si>
  <si>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</si>
  <si>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</si>
  <si>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</si>
  <si>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</si>
  <si>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</si>
  <si>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</si>
  <si>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</si>
  <si>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</si>
  <si>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</si>
  <si>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</si>
  <si>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</si>
  <si>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</si>
  <si>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</si>
  <si>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</si>
  <si>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</si>
  <si>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</si>
  <si>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</si>
  <si>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</si>
  <si>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</si>
  <si>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</si>
  <si>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</si>
  <si>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</si>
  <si>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</si>
  <si>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</si>
  <si>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</si>
  <si>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</si>
  <si>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</si>
  <si>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</si>
  <si>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</si>
  <si>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</si>
  <si>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</si>
  <si>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</si>
  <si>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</si>
  <si>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</si>
  <si>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</si>
  <si>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</si>
  <si>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</si>
  <si>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</si>
  <si>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</si>
  <si>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</si>
  <si>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</si>
  <si>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</si>
  <si>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</si>
  <si>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</si>
  <si>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</si>
  <si>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</si>
  <si>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</si>
  <si>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</si>
  <si>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</si>
  <si>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</si>
  <si>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</si>
  <si>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</si>
  <si>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</si>
  <si>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</si>
  <si>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</si>
  <si>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</si>
  <si>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</si>
  <si>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</si>
  <si>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</si>
  <si>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</si>
  <si>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</si>
  <si>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</si>
  <si>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</si>
  <si>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</si>
  <si>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</si>
  <si>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</si>
  <si>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</si>
  <si>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</si>
  <si>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</si>
  <si>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</si>
  <si>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</si>
  <si>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</si>
  <si>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</si>
  <si>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</si>
  <si>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</si>
  <si>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</si>
  <si>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</si>
  <si>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</si>
  <si>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</si>
  <si>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</si>
  <si>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</si>
  <si>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</si>
  <si>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</si>
  <si>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</si>
  <si>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</si>
  <si>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</si>
  <si>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</si>
  <si>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</si>
  <si>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</si>
  <si>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</si>
  <si>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</si>
  <si>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</si>
  <si>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</si>
  <si>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</si>
  <si>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</si>
  <si>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</si>
  <si>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</si>
  <si>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</si>
  <si>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</si>
  <si>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</si>
  <si>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</si>
  <si>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</si>
  <si>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</si>
  <si>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</si>
  <si>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</si>
  <si>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</si>
  <si>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</si>
  <si>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</si>
  <si>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</si>
  <si>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</si>
  <si>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</si>
  <si>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</si>
  <si>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</si>
  <si>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</si>
  <si>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</si>
  <si>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</si>
  <si>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</si>
  <si>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</si>
  <si>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</si>
  <si>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</si>
  <si>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</si>
  <si>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</si>
  <si>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</si>
  <si>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</si>
  <si>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</si>
  <si>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</si>
  <si>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</si>
  <si>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</si>
  <si>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</si>
  <si>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</si>
  <si>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</si>
  <si>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</si>
  <si>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</si>
  <si>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</si>
  <si>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</si>
  <si>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</si>
  <si>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</si>
  <si>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</si>
  <si>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</si>
  <si>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</si>
  <si>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</si>
  <si>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</si>
  <si>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</si>
  <si>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</si>
  <si>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</si>
  <si>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</si>
  <si>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</si>
  <si>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</si>
  <si>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</si>
  <si>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</si>
  <si>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</si>
  <si>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</si>
  <si>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</si>
  <si>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</si>
  <si>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</si>
  <si>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</si>
  <si>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</si>
  <si>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</si>
  <si>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</si>
  <si>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</si>
  <si>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</si>
  <si>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</si>
  <si>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</si>
  <si>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</si>
  <si>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</si>
  <si>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</si>
  <si>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</si>
  <si>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</si>
  <si>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</si>
  <si>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</si>
  <si>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</si>
  <si>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</si>
  <si>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</si>
  <si>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</si>
  <si>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</si>
  <si>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</si>
  <si>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</si>
  <si>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</si>
  <si>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</si>
  <si>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</si>
  <si>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</si>
  <si>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</si>
  <si>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</si>
  <si>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</si>
  <si>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</si>
  <si>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</si>
  <si>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</si>
  <si>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</si>
  <si>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</si>
  <si>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</si>
  <si>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</si>
  <si>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</si>
  <si>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</si>
  <si>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</si>
  <si>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</si>
  <si>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</si>
  <si>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</si>
  <si>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</si>
  <si>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</si>
  <si>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</si>
  <si>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</si>
  <si>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</si>
  <si>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</si>
  <si>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</si>
  <si>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</si>
  <si>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</si>
  <si>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</si>
  <si>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</si>
  <si>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</si>
  <si>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</si>
  <si>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</si>
  <si>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</si>
  <si>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</si>
  <si>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</si>
  <si>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</si>
  <si>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</si>
  <si>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</si>
  <si>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</si>
  <si>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</si>
  <si>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</si>
  <si>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</si>
  <si>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</si>
  <si>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</si>
  <si>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</si>
  <si>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</si>
  <si>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</si>
  <si>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</si>
  <si>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</si>
  <si>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</si>
  <si>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</si>
  <si>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</si>
  <si>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</si>
  <si>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</si>
  <si>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</si>
  <si>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</si>
  <si>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</si>
  <si>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</si>
  <si>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</si>
  <si>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</si>
  <si>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</si>
  <si>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</si>
  <si>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</si>
  <si>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</si>
  <si>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</si>
  <si>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</si>
  <si>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</si>
  <si>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</si>
  <si>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</si>
  <si>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</si>
  <si>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</si>
  <si>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</si>
  <si>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</si>
  <si>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</si>
  <si>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</si>
  <si>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</si>
  <si>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</si>
  <si>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</si>
  <si>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</si>
  <si>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</si>
  <si>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</si>
  <si>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</si>
  <si>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</si>
  <si>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</si>
  <si>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</si>
  <si>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</si>
  <si>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</si>
  <si>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</si>
  <si>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</si>
  <si>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</si>
  <si>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</si>
  <si>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</si>
  <si>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</si>
  <si>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</si>
  <si>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</si>
  <si>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</si>
  <si>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</si>
  <si>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</si>
  <si>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</si>
  <si>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</si>
  <si>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</si>
  <si>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</si>
  <si>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</si>
  <si>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</si>
  <si>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</si>
  <si>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</si>
  <si>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</si>
  <si>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</si>
  <si>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</si>
  <si>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</si>
  <si>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</si>
  <si>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</si>
  <si>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</si>
  <si>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</si>
  <si>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</si>
  <si>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</si>
  <si>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</si>
  <si>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</si>
  <si>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</si>
  <si>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</si>
  <si>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</si>
  <si>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</si>
  <si>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</si>
  <si>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</si>
  <si>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</si>
  <si>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</si>
  <si>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</si>
  <si>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</si>
  <si>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</si>
  <si>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</si>
  <si>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</si>
  <si>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</si>
  <si>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</si>
  <si>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</si>
  <si>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</si>
  <si>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</si>
  <si>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</si>
  <si>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</si>
  <si>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</si>
  <si>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</si>
  <si>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</si>
  <si>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</si>
  <si>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</si>
  <si>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</si>
  <si>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</si>
  <si>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</si>
  <si>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</si>
  <si>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</si>
  <si>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</si>
  <si>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</si>
  <si>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</si>
  <si>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</si>
  <si>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</si>
  <si>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</si>
  <si>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</si>
  <si>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</si>
  <si>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</si>
  <si>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</si>
  <si>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</si>
  <si>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</si>
  <si>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</si>
  <si>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</si>
  <si>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</si>
  <si>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</si>
  <si>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</si>
  <si>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</si>
  <si>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</si>
  <si>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</si>
  <si>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</si>
  <si>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</si>
  <si>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</si>
  <si>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</si>
  <si>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</si>
  <si>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</si>
  <si>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</si>
  <si>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</si>
  <si>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</si>
  <si>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</si>
  <si>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</si>
  <si>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</si>
  <si>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</si>
  <si>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</si>
  <si>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</si>
  <si>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</si>
  <si>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</si>
  <si>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</si>
  <si>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</si>
  <si>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</si>
  <si>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</si>
  <si>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</si>
  <si>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</si>
  <si>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</si>
  <si>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</si>
  <si>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</si>
  <si>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</si>
  <si>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</si>
  <si>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</si>
  <si>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</si>
  <si>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</si>
  <si>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</si>
  <si>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</si>
  <si>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</si>
  <si>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</si>
  <si>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</si>
  <si>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</si>
  <si>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</si>
  <si>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</si>
  <si>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</si>
  <si>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</si>
  <si>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</si>
  <si>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</si>
  <si>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</si>
  <si>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</si>
  <si>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</si>
  <si>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</si>
  <si>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</si>
  <si>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</si>
  <si>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</si>
  <si>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</si>
  <si>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</si>
  <si>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</si>
  <si>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</si>
  <si>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</si>
  <si>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</si>
  <si>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</si>
  <si>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</si>
  <si>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</si>
  <si>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</si>
  <si>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</si>
  <si>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</si>
  <si>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</si>
  <si>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</si>
  <si>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</si>
  <si>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</si>
  <si>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</si>
  <si>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</si>
  <si>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</si>
  <si>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</si>
  <si>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</si>
  <si>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</si>
  <si>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</si>
  <si>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</si>
  <si>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</si>
  <si>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</si>
  <si>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</si>
  <si>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</si>
  <si>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</si>
  <si>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</si>
  <si>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</si>
  <si>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</si>
  <si>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</si>
  <si>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</si>
  <si>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</si>
  <si>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</si>
  <si>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</si>
  <si>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</si>
  <si>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</si>
  <si>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</si>
  <si>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</si>
  <si>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</si>
  <si>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</si>
  <si>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</si>
  <si>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</si>
  <si>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</si>
  <si>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</si>
  <si>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</si>
  <si>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</si>
  <si>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</si>
  <si>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</si>
  <si>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</si>
  <si>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</si>
  <si>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</si>
  <si>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</si>
  <si>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</si>
  <si>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</si>
  <si>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</si>
  <si>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</si>
  <si>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</si>
  <si>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</si>
  <si>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</si>
  <si>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</si>
  <si>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</si>
  <si>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</si>
  <si>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</si>
  <si>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</si>
  <si>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</si>
  <si>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</si>
  <si>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</si>
  <si>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</si>
  <si>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</si>
  <si>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</si>
  <si>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</si>
  <si>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</si>
  <si>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</si>
  <si>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</si>
  <si>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</si>
  <si>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</si>
  <si>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</si>
  <si>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</si>
  <si>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</si>
  <si>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</si>
  <si>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</si>
  <si>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</si>
  <si>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</si>
  <si>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</si>
  <si>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</si>
  <si>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</si>
  <si>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</si>
  <si>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</si>
  <si>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</si>
  <si>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</si>
  <si>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</si>
  <si>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</si>
  <si>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</si>
  <si>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</si>
  <si>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</si>
  <si>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</si>
  <si>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</si>
  <si>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</si>
  <si>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</si>
  <si>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</si>
  <si>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</si>
  <si>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</si>
  <si>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</si>
  <si>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</si>
  <si>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</si>
  <si>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</si>
  <si>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</si>
  <si>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</si>
  <si>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</si>
  <si>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</si>
  <si>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</si>
  <si>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</si>
  <si>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</si>
  <si>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</si>
  <si>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</si>
  <si>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</si>
  <si>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</si>
  <si>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</si>
  <si>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</si>
  <si>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</si>
  <si>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</si>
  <si>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</si>
  <si>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</si>
  <si>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</si>
  <si>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</si>
  <si>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</si>
  <si>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</si>
  <si>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</si>
  <si>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</si>
  <si>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</si>
  <si>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</si>
  <si>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</si>
  <si>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</si>
  <si>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</si>
  <si>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</si>
  <si>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</si>
  <si>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</si>
  <si>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</si>
  <si>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</si>
  <si>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</si>
  <si>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</si>
  <si>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</si>
  <si>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</si>
  <si>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</si>
  <si>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</si>
  <si>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</si>
  <si>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</si>
  <si>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</si>
  <si>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</si>
  <si>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</si>
  <si>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</si>
  <si>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</si>
  <si>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</si>
  <si>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</si>
  <si>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</si>
  <si>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</si>
  <si>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</si>
  <si>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</si>
  <si>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</si>
  <si>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</si>
  <si>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</si>
  <si>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</si>
  <si>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</si>
  <si>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</si>
  <si>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</si>
  <si>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</si>
  <si>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</si>
  <si>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</si>
  <si>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</si>
  <si>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</si>
  <si>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</si>
  <si>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</si>
  <si>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</si>
  <si>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</si>
  <si>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</si>
  <si>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</si>
  <si>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</si>
  <si>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</si>
  <si>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</si>
  <si>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</si>
  <si>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</si>
  <si>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</si>
  <si>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</si>
  <si>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</si>
  <si>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</si>
  <si>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</si>
  <si>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</si>
  <si>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</si>
  <si>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</si>
  <si>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</si>
  <si>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</si>
  <si>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</si>
  <si>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</si>
  <si>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</si>
  <si>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</si>
  <si>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</si>
  <si>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</si>
  <si>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</si>
  <si>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</si>
  <si>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</si>
  <si>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</si>
  <si>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</si>
  <si>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</si>
  <si>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</si>
  <si>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</si>
  <si>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</si>
  <si>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</si>
  <si>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</si>
  <si>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</si>
  <si>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</si>
  <si>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</si>
  <si>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</si>
  <si>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</si>
  <si>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</si>
  <si>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</si>
  <si>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</si>
  <si>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</si>
  <si>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</si>
  <si>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</si>
  <si>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</si>
  <si>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</si>
  <si>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</si>
  <si>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</si>
  <si>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</si>
  <si>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</si>
  <si>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</si>
  <si>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</si>
  <si>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</si>
  <si>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</si>
  <si>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</si>
  <si>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</si>
  <si>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</si>
  <si>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</si>
  <si>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</si>
  <si>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</si>
  <si>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</si>
  <si>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</si>
  <si>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</si>
  <si>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</si>
  <si>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</si>
  <si>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</si>
  <si>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</si>
  <si>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</si>
  <si>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</si>
  <si>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</si>
  <si>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</si>
  <si>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</si>
  <si>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</si>
  <si>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</si>
  <si>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</si>
  <si>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</si>
  <si>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</si>
  <si>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</si>
  <si>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</si>
  <si>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</si>
  <si>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</si>
  <si>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</si>
  <si>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</si>
  <si>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</si>
  <si>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</si>
  <si>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</si>
  <si>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</si>
  <si>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</si>
  <si>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</si>
  <si>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</si>
  <si>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</si>
  <si>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</si>
  <si>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</si>
  <si>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</si>
  <si>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</si>
  <si>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</si>
  <si>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</si>
  <si>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</si>
  <si>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</si>
  <si>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</si>
  <si>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</si>
  <si>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</si>
  <si>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</si>
  <si>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</si>
  <si>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</si>
  <si>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</si>
  <si>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</si>
  <si>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</si>
  <si>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</si>
  <si>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</si>
  <si>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</si>
  <si>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</si>
  <si>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</si>
  <si>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</si>
  <si>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</si>
  <si>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</si>
  <si>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</si>
  <si>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</si>
  <si>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</si>
  <si>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</si>
  <si>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</si>
  <si>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</si>
  <si>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</si>
  <si>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</si>
  <si>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</si>
  <si>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</si>
  <si>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</si>
  <si>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</si>
  <si>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</si>
  <si>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</si>
  <si>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</si>
  <si>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</si>
  <si>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</si>
  <si>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</si>
  <si>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</si>
  <si>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</si>
  <si>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</si>
  <si>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</si>
  <si>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</si>
  <si>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</si>
  <si>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</si>
  <si>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</si>
  <si>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</si>
  <si>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</si>
  <si>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</si>
  <si>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</si>
  <si>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</si>
  <si>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</si>
  <si>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</si>
  <si>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</si>
  <si>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</si>
  <si>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</si>
  <si>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</si>
  <si>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</si>
  <si>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</si>
  <si>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</si>
  <si>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</si>
  <si>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</si>
  <si>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</si>
  <si>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</si>
  <si>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</si>
  <si>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</si>
  <si>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</si>
  <si>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</si>
  <si>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</si>
  <si>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</si>
  <si>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</si>
  <si>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</si>
  <si>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</si>
  <si>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</si>
  <si>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</si>
  <si>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</si>
  <si>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</si>
  <si>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</si>
  <si>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</si>
  <si>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</si>
  <si>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</si>
  <si>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</si>
  <si>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</si>
  <si>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</si>
  <si>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</si>
  <si>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</si>
  <si>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</si>
  <si>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</si>
  <si>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</si>
  <si>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</si>
  <si>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</si>
  <si>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</si>
  <si>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</si>
  <si>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</si>
  <si>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</si>
  <si>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</si>
  <si>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</si>
  <si>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</si>
  <si>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</si>
  <si>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</si>
  <si>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</si>
  <si>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</si>
  <si>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</si>
  <si>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</si>
  <si>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</si>
  <si>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</si>
  <si>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</si>
  <si>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</si>
  <si>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</si>
  <si>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</si>
  <si>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</si>
  <si>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</si>
  <si>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</si>
  <si>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</si>
  <si>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</si>
  <si>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</si>
  <si>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</si>
  <si>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</si>
  <si>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</si>
  <si>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</si>
  <si>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</si>
  <si>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</si>
  <si>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</si>
  <si>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</si>
  <si>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</si>
  <si>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</si>
  <si>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</si>
  <si>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</si>
  <si>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</si>
  <si>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</si>
  <si>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</si>
  <si>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</si>
  <si>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</si>
  <si>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</si>
  <si>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</si>
  <si>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</si>
  <si>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</si>
  <si>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</si>
  <si>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</si>
  <si>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</si>
  <si>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</si>
  <si>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</si>
  <si>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</si>
  <si>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</si>
  <si>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</si>
  <si>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</si>
  <si>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</si>
  <si>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</si>
  <si>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</si>
  <si>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</si>
  <si>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</si>
  <si>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</si>
  <si>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</si>
  <si>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</si>
  <si>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</si>
  <si>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</si>
  <si>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</si>
  <si>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</si>
  <si>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</si>
  <si>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</si>
  <si>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</si>
  <si>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</si>
  <si>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</si>
  <si>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</si>
  <si>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</si>
  <si>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</si>
  <si>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</si>
  <si>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</si>
  <si>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</si>
  <si>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</si>
  <si>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</si>
  <si>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</si>
  <si>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</si>
  <si>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</si>
  <si>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</si>
  <si>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</si>
  <si>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</si>
  <si>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</si>
  <si>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</si>
  <si>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</si>
  <si>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</si>
  <si>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</si>
  <si>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</si>
  <si>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</si>
  <si>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</si>
  <si>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</si>
  <si>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</si>
  <si>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</si>
  <si>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</si>
  <si>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</si>
  <si>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</si>
  <si>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</si>
  <si>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</si>
  <si>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</si>
  <si>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</si>
  <si>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</si>
  <si>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</si>
  <si>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</si>
  <si>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</si>
  <si>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</si>
  <si>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</si>
  <si>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</si>
  <si>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</si>
  <si>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</si>
  <si>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</si>
  <si>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</si>
  <si>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</si>
  <si>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</si>
  <si>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</si>
  <si>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</si>
  <si>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</si>
  <si>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</si>
  <si>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</si>
  <si>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</si>
  <si>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</si>
  <si>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</si>
  <si>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</si>
  <si>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</si>
  <si>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</si>
  <si>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</si>
  <si>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</si>
  <si>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</si>
  <si>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</si>
  <si>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</si>
  <si>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</si>
  <si>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</si>
  <si>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</si>
  <si>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</si>
  <si>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</si>
  <si>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</si>
  <si>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</si>
  <si>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</si>
  <si>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</si>
  <si>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</si>
  <si>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</si>
  <si>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</si>
  <si>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</si>
  <si>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</si>
  <si>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</si>
  <si>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</si>
  <si>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</si>
  <si>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</si>
  <si>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</si>
  <si>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</si>
  <si>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</si>
  <si>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</si>
  <si>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</si>
  <si>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</si>
  <si>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</si>
  <si>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</si>
  <si>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</si>
  <si>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</si>
  <si>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</si>
  <si>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</si>
  <si>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</si>
  <si>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</si>
  <si>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</si>
  <si>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</si>
  <si>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</si>
  <si>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</si>
  <si>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</si>
  <si>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</si>
  <si>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</si>
  <si>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</si>
  <si>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</si>
  <si>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</si>
  <si>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</si>
  <si>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</si>
  <si>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</si>
  <si>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</si>
  <si>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</si>
  <si>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</si>
  <si>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</si>
  <si>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</si>
  <si>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</si>
  <si>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</si>
  <si>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</si>
  <si>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</si>
  <si>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</si>
  <si>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</si>
  <si>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</si>
  <si>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</si>
  <si>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</si>
  <si>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</si>
  <si>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</si>
  <si>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</si>
  <si>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</si>
  <si>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</si>
  <si>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</si>
  <si>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</si>
  <si>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</si>
  <si>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</si>
  <si>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</si>
  <si>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</si>
  <si>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</si>
  <si>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</si>
  <si>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</si>
  <si>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</si>
  <si>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</si>
  <si>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</si>
  <si>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</si>
  <si>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</si>
  <si>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</si>
  <si>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</si>
  <si>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</si>
  <si>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</si>
  <si>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</si>
  <si>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</si>
  <si>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</si>
  <si>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</si>
  <si>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</si>
  <si>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</si>
  <si>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</si>
  <si>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</si>
  <si>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</si>
  <si>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</si>
  <si>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</si>
  <si>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</si>
  <si>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</si>
  <si>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</si>
  <si>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</si>
  <si>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</si>
  <si>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</si>
  <si>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</si>
  <si>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</si>
  <si>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</si>
  <si>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</si>
  <si>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</si>
  <si>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</si>
  <si>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</si>
  <si>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</si>
  <si>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</si>
  <si>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</si>
  <si>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</si>
  <si>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</si>
  <si>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</si>
  <si>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</si>
  <si>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</si>
  <si>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</si>
  <si>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</si>
  <si>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</si>
  <si>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</si>
  <si>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</si>
  <si>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</si>
  <si>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</si>
  <si>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</si>
  <si>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</si>
  <si>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</si>
  <si>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</si>
  <si>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</si>
  <si>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</si>
  <si>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</si>
  <si>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</si>
  <si>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</si>
  <si>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</si>
  <si>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</si>
  <si>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</si>
  <si>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</si>
  <si>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</si>
  <si>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</si>
  <si>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</si>
  <si>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</si>
  <si>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</si>
  <si>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</si>
  <si>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</si>
  <si>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</si>
  <si>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</si>
  <si>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</si>
  <si>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</si>
  <si>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</si>
  <si>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</si>
  <si>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</si>
  <si>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</si>
  <si>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</si>
  <si>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</si>
  <si>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</si>
  <si>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</si>
  <si>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</si>
  <si>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</si>
  <si>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</si>
  <si>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</si>
  <si>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</si>
  <si>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</si>
  <si>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</si>
  <si>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</si>
  <si>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</si>
  <si>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</si>
  <si>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</si>
  <si>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</si>
  <si>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</si>
  <si>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</si>
  <si>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</si>
  <si>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</si>
  <si>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</si>
  <si>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</si>
  <si>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</si>
  <si>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</si>
  <si>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</si>
  <si>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</si>
  <si>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</si>
  <si>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</si>
  <si>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</si>
  <si>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</si>
  <si>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</si>
  <si>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</si>
  <si>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</si>
  <si>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</si>
  <si>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</si>
  <si>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</si>
  <si>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</si>
  <si>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</si>
  <si>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</si>
  <si>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</si>
  <si>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</si>
  <si>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</si>
  <si>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</si>
  <si>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</si>
  <si>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</si>
  <si>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</si>
  <si>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</si>
  <si>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</si>
  <si>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</si>
  <si>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</si>
  <si>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</si>
  <si>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</si>
  <si>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</si>
  <si>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</si>
  <si>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</si>
  <si>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</si>
  <si>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</si>
  <si>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</si>
  <si>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</si>
  <si>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</si>
  <si>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</si>
  <si>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</si>
  <si>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</si>
  <si>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</si>
  <si>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</si>
  <si>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</si>
  <si>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</si>
  <si>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</si>
  <si>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</si>
  <si>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</si>
  <si>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</si>
  <si>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</si>
  <si>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</si>
  <si>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</si>
  <si>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</si>
  <si>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</si>
  <si>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</si>
  <si>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</si>
  <si>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</si>
  <si>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</si>
  <si>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</si>
  <si>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</si>
  <si>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</si>
  <si>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</si>
  <si>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</si>
  <si>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</si>
  <si>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</si>
  <si>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</si>
  <si>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</si>
  <si>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</si>
  <si>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</si>
  <si>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</si>
  <si>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</si>
  <si>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</si>
  <si>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</si>
  <si>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</si>
  <si>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</si>
  <si>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</si>
  <si>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</si>
  <si>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</si>
  <si>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</si>
  <si>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</si>
  <si>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</si>
  <si>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</si>
  <si>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</si>
  <si>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</si>
  <si>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</si>
  <si>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</si>
  <si>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</si>
  <si>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</si>
  <si>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</si>
  <si>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</si>
  <si>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</si>
  <si>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</si>
  <si>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</si>
  <si>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</si>
  <si>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</si>
  <si>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</si>
  <si>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</si>
  <si>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</si>
  <si>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</si>
  <si>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</si>
  <si>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</si>
  <si>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</si>
  <si>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</si>
  <si>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</si>
  <si>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</si>
  <si>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</si>
  <si>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</si>
  <si>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</si>
  <si>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</si>
  <si>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</si>
  <si>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</si>
  <si>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</si>
  <si>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</si>
  <si>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</si>
  <si>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</si>
  <si>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</si>
  <si>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</si>
  <si>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</si>
  <si>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</si>
  <si>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</si>
  <si>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</si>
  <si>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</si>
  <si>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</si>
  <si>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</si>
  <si>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</si>
  <si>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</si>
  <si>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</si>
  <si>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</si>
  <si>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</si>
  <si>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</si>
  <si>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</si>
  <si>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</si>
  <si>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</si>
  <si>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</si>
  <si>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</si>
  <si>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</si>
  <si>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</si>
  <si>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</si>
  <si>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</si>
  <si>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</si>
  <si>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</si>
  <si>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</si>
  <si>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</si>
  <si>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</si>
  <si>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</si>
  <si>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</si>
  <si>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</si>
  <si>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</si>
  <si>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</si>
  <si>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</si>
  <si>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</si>
  <si>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</si>
  <si>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</si>
  <si>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</si>
  <si>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</si>
  <si>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</si>
  <si>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</si>
  <si>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</si>
  <si>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</si>
  <si>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</si>
  <si>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</si>
  <si>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</si>
  <si>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</si>
  <si>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</si>
  <si>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</si>
  <si>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</si>
  <si>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</si>
  <si>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</si>
  <si>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</si>
  <si>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</si>
  <si>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</si>
  <si>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</si>
  <si>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</si>
  <si>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</si>
  <si>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</si>
  <si>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</si>
  <si>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</si>
  <si>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</si>
  <si>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</si>
  <si>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</si>
  <si>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</si>
  <si>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</si>
  <si>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</si>
  <si>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</si>
  <si>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</si>
  <si>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</si>
  <si>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</si>
  <si>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</si>
  <si>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</si>
  <si>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</si>
  <si>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</si>
  <si>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</si>
  <si>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</si>
  <si>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</si>
  <si>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</si>
  <si>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</si>
  <si>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</si>
  <si>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</si>
  <si>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</si>
  <si>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</si>
  <si>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</si>
  <si>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</si>
  <si>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</si>
  <si>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</si>
  <si>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</si>
  <si>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</si>
  <si>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</si>
  <si>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</si>
  <si>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</si>
  <si>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</si>
  <si>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</si>
  <si>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</si>
  <si>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</si>
  <si>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</si>
  <si>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</si>
  <si>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</si>
  <si>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</si>
  <si>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</si>
  <si>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</si>
  <si>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</si>
  <si>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</si>
  <si>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</si>
  <si>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</si>
  <si>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</si>
  <si>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</si>
  <si>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</si>
  <si>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</si>
  <si>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</si>
  <si>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</si>
  <si>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</si>
  <si>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</si>
  <si>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</si>
  <si>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</si>
  <si>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</si>
  <si>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</si>
  <si>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</si>
  <si>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</si>
  <si>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</si>
  <si>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</si>
  <si>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</si>
  <si>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</si>
  <si>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</si>
  <si>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</si>
  <si>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</si>
  <si>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</si>
  <si>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</si>
  <si>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</si>
  <si>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</si>
  <si>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</si>
  <si>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</si>
  <si>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</si>
  <si>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</si>
  <si>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</si>
  <si>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</si>
  <si>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</si>
  <si>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</si>
  <si>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</si>
  <si>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</si>
  <si>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</si>
  <si>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</si>
  <si>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</si>
  <si>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</si>
  <si>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</si>
  <si>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</si>
  <si>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</si>
  <si>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</si>
  <si>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</si>
  <si>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</si>
  <si>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</si>
  <si>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</si>
  <si>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</si>
  <si>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</si>
  <si>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</si>
  <si>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</si>
  <si>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</si>
  <si>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</si>
  <si>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</si>
  <si>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</si>
  <si>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</si>
  <si>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</si>
  <si>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</si>
  <si>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</si>
  <si>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</si>
  <si>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</si>
  <si>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</si>
  <si>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</si>
  <si>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</si>
  <si>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</si>
  <si>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</si>
  <si>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</si>
  <si>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</si>
  <si>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</si>
  <si>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</si>
  <si>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</si>
  <si>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</si>
  <si>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</si>
  <si>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</si>
  <si>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</si>
  <si>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</si>
  <si>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</si>
  <si>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</si>
  <si>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</si>
  <si>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</si>
  <si>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</si>
  <si>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</si>
  <si>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</si>
  <si>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</si>
  <si>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</si>
  <si>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</si>
  <si>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</si>
  <si>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</si>
  <si>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</si>
  <si>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</si>
  <si>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</si>
  <si>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</si>
  <si>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</si>
  <si>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</si>
  <si>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</si>
  <si>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</si>
  <si>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</si>
  <si>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</si>
  <si>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</si>
  <si>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</si>
  <si>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</si>
  <si>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</si>
  <si>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</si>
  <si>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</si>
  <si>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</si>
  <si>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</si>
  <si>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</si>
  <si>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</si>
  <si>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</si>
  <si>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</si>
  <si>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</si>
  <si>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</si>
  <si>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</si>
  <si>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</si>
  <si>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</si>
  <si>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</si>
  <si>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</si>
  <si>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</si>
  <si>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</si>
  <si>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</si>
  <si>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</si>
  <si>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</si>
  <si>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</si>
  <si>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</si>
  <si>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</si>
  <si>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</si>
  <si>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</si>
  <si>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</si>
  <si>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</si>
  <si>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</si>
  <si>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</si>
  <si>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</si>
  <si>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</si>
  <si>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</si>
  <si>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</si>
  <si>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</si>
  <si>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</si>
  <si>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</si>
  <si>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</si>
  <si>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</si>
  <si>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</si>
  <si>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</si>
  <si>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</si>
  <si>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</si>
  <si>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</si>
  <si>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</si>
  <si>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</si>
  <si>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</si>
  <si>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</si>
  <si>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</si>
  <si>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</si>
  <si>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</si>
  <si>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</si>
  <si>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</si>
  <si>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</si>
  <si>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</si>
  <si>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</si>
  <si>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</si>
  <si>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</si>
  <si>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</si>
  <si>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</si>
  <si>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</si>
  <si>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</si>
  <si>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</si>
  <si>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</si>
  <si>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</si>
  <si>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</si>
  <si>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</si>
  <si>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</si>
  <si>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</si>
  <si>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</si>
  <si>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</si>
  <si>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</si>
  <si>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</si>
  <si>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</si>
  <si>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</si>
  <si>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</si>
  <si>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</si>
  <si>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</si>
  <si>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</si>
  <si>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</si>
  <si>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</si>
  <si>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</si>
  <si>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</si>
  <si>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</si>
  <si>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</si>
  <si>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</si>
  <si>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</si>
  <si>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</si>
  <si>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</si>
  <si>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</si>
  <si>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</si>
  <si>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</si>
  <si>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</si>
  <si>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</si>
  <si>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</si>
  <si>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</si>
  <si>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</si>
  <si>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</si>
  <si>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</si>
  <si>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</si>
  <si>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</si>
  <si>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</si>
  <si>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</si>
  <si>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</si>
  <si>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</si>
  <si>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</si>
  <si>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</si>
  <si>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</si>
  <si>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</si>
  <si>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</si>
  <si>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</si>
  <si>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</si>
  <si>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</si>
  <si>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</si>
  <si>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</si>
  <si>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</si>
  <si>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</si>
  <si>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</si>
  <si>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</si>
  <si>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</si>
  <si>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</si>
  <si>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</si>
  <si>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</si>
  <si>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</si>
  <si>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</si>
  <si>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</si>
  <si>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</si>
  <si>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</si>
  <si>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</si>
  <si>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</si>
  <si>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</si>
  <si>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</si>
  <si>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</si>
  <si>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</si>
  <si>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</si>
  <si>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</si>
  <si>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</si>
  <si>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</si>
  <si>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</si>
  <si>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</si>
  <si>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</si>
  <si>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</si>
  <si>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</si>
  <si>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</si>
  <si>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</si>
  <si>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</si>
  <si>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</si>
  <si>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</si>
  <si>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</si>
  <si>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</si>
  <si>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</si>
  <si>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</si>
  <si>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</si>
  <si>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</si>
  <si>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</si>
  <si>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</si>
  <si>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</si>
  <si>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</si>
  <si>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</si>
  <si>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</si>
  <si>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</si>
  <si>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</si>
  <si>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</si>
  <si>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</si>
  <si>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</si>
  <si>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</si>
  <si>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</si>
  <si>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</si>
  <si>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</si>
  <si>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</si>
  <si>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</si>
  <si>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</si>
  <si>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</si>
  <si>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</si>
  <si>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</si>
  <si>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</si>
  <si>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</si>
  <si>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</si>
  <si>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</si>
  <si>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</si>
  <si>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</si>
  <si>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</si>
  <si>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</si>
  <si>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</si>
  <si>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</si>
  <si>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</si>
  <si>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</si>
  <si>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</si>
  <si>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</si>
  <si>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</si>
  <si>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</si>
  <si>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</si>
  <si>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</si>
  <si>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</si>
  <si>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</si>
  <si>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</si>
  <si>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</si>
  <si>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</si>
  <si>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</si>
  <si>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</si>
  <si>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</si>
  <si>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</si>
  <si>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</si>
  <si>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</si>
  <si>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</si>
  <si>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</si>
  <si>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</si>
  <si>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</si>
  <si>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</si>
  <si>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</si>
  <si>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</si>
  <si>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</si>
  <si>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</si>
  <si>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</si>
  <si>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</si>
  <si>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</si>
  <si>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</si>
  <si>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</si>
  <si>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</si>
  <si>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</si>
  <si>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</si>
  <si>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</si>
  <si>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</si>
  <si>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</si>
  <si>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</si>
  <si>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</si>
  <si>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</si>
  <si>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</si>
  <si>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</si>
  <si>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</si>
  <si>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</si>
  <si>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</si>
  <si>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</si>
  <si>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</si>
  <si>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</si>
  <si>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</si>
  <si>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</si>
  <si>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</si>
  <si>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</si>
  <si>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</si>
  <si>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</si>
  <si>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</si>
  <si>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</si>
  <si>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</si>
  <si>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</si>
  <si>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</si>
  <si>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</si>
  <si>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</si>
  <si>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</si>
  <si>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</si>
  <si>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</si>
  <si>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</si>
  <si>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</si>
  <si>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</si>
  <si>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</si>
  <si>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</si>
  <si>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</si>
  <si>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</si>
  <si>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</si>
  <si>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</si>
  <si>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</si>
  <si>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</si>
  <si>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</si>
  <si>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</si>
  <si>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</si>
  <si>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</si>
  <si>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</si>
  <si>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</si>
  <si>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</si>
  <si>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</si>
  <si>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</si>
  <si>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</si>
  <si>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</si>
  <si>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</si>
  <si>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</si>
  <si>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</si>
  <si>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</si>
  <si>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</si>
  <si>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</si>
  <si>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</si>
  <si>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</si>
  <si>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</si>
  <si>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</si>
  <si>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</si>
  <si>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</si>
  <si>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</si>
  <si>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</si>
  <si>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</si>
  <si>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</si>
  <si>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</si>
  <si>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</si>
  <si>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</si>
  <si>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</si>
  <si>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</si>
  <si>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</si>
  <si>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</si>
  <si>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</si>
  <si>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</si>
  <si>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</si>
  <si>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</si>
  <si>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</si>
  <si>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</si>
  <si>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</si>
  <si>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</si>
  <si>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</si>
  <si>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</si>
  <si>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</si>
  <si>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</si>
  <si>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</si>
  <si>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</si>
  <si>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</si>
  <si>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</si>
  <si>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</si>
  <si>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</si>
  <si>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</si>
  <si>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</si>
  <si>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</si>
  <si>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</si>
  <si>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</si>
  <si>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</si>
  <si>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</si>
  <si>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</si>
  <si>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</si>
  <si>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</si>
  <si>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</si>
  <si>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</si>
  <si>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</si>
  <si>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</si>
  <si>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</si>
  <si>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</si>
  <si>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</si>
  <si>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</si>
  <si>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</si>
  <si>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</si>
  <si>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</si>
  <si>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</si>
  <si>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</si>
  <si>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</si>
  <si>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</si>
  <si>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</si>
  <si>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</si>
  <si>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</si>
  <si>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</si>
  <si>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</si>
  <si>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</si>
  <si>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</si>
  <si>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</si>
  <si>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</si>
  <si>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</si>
  <si>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</si>
  <si>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</si>
  <si>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</si>
  <si>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</si>
  <si>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</si>
  <si>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</si>
  <si>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</si>
  <si>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</si>
  <si>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</si>
  <si>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</si>
  <si>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</si>
  <si>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</si>
  <si>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</si>
  <si>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</si>
  <si>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</si>
  <si>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</si>
  <si>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</si>
  <si>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</si>
  <si>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</si>
  <si>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</si>
  <si>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</si>
  <si>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</si>
  <si>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</si>
  <si>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</si>
  <si>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</si>
  <si>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</si>
  <si>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</si>
  <si>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</si>
  <si>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</si>
  <si>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</si>
  <si>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</si>
  <si>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</si>
  <si>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</si>
  <si>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</si>
  <si>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</si>
  <si>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</si>
  <si>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</si>
  <si>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</si>
  <si>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</si>
  <si>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</si>
  <si>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</si>
  <si>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</si>
  <si>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</si>
  <si>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</si>
  <si>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</si>
  <si>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</si>
  <si>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</si>
  <si>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</si>
  <si>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</si>
  <si>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</si>
  <si>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</si>
  <si>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</si>
  <si>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</si>
  <si>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</si>
  <si>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</si>
  <si>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</si>
  <si>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</si>
  <si>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</si>
  <si>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</si>
  <si>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</si>
  <si>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</si>
  <si>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</si>
  <si>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</si>
  <si>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</si>
  <si>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</si>
  <si>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</si>
  <si>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</si>
  <si>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</si>
  <si>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</si>
  <si>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</si>
  <si>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</si>
  <si>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</si>
  <si>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</si>
  <si>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</si>
  <si>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</si>
  <si>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</si>
  <si>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</si>
  <si>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</si>
  <si>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</si>
  <si>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</si>
  <si>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</si>
  <si>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</si>
  <si>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</si>
  <si>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</si>
  <si>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</si>
  <si>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</si>
  <si>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</si>
  <si>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</si>
  <si>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</si>
  <si>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</si>
  <si>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</si>
  <si>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</si>
  <si>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</si>
  <si>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</si>
  <si>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</si>
  <si>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</si>
  <si>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</si>
  <si>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</si>
  <si>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</si>
  <si>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</si>
  <si>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</si>
  <si>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</si>
  <si>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</si>
  <si>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</si>
  <si>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</si>
  <si>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</si>
  <si>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</si>
  <si>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</si>
  <si>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</si>
  <si>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</si>
  <si>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</si>
  <si>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</si>
  <si>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</si>
  <si>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</si>
  <si>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</si>
  <si>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</si>
  <si>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</si>
  <si>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</si>
  <si>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</si>
  <si>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</si>
  <si>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</si>
  <si>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</si>
  <si>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</si>
  <si>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</si>
  <si>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</si>
  <si>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</si>
  <si>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</si>
  <si>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</si>
  <si>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</si>
  <si>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</si>
  <si>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</si>
  <si>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</si>
  <si>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</si>
  <si>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</si>
  <si>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</si>
  <si>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</si>
  <si>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</si>
  <si>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</si>
  <si>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</si>
  <si>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</si>
  <si>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</si>
  <si>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</si>
  <si>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</si>
  <si>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</si>
  <si>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</si>
  <si>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</si>
  <si>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</si>
  <si>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</si>
  <si>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</si>
  <si>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</si>
  <si>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</si>
  <si>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</si>
  <si>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</si>
  <si>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</si>
  <si>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</si>
  <si>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</si>
  <si>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</si>
  <si>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</si>
  <si>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</si>
  <si>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</si>
  <si>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</si>
  <si>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</si>
  <si>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</si>
  <si>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</si>
  <si>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</si>
  <si>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</si>
  <si>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</si>
  <si>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</si>
  <si>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</si>
  <si>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</si>
  <si>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</si>
  <si>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</si>
  <si>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</si>
  <si>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</si>
  <si>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</si>
  <si>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</si>
  <si>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</si>
  <si>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</si>
  <si>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</si>
  <si>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</si>
  <si>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</si>
  <si>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</si>
  <si>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</si>
  <si>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</si>
  <si>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</si>
  <si>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</si>
  <si>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</si>
  <si>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</si>
  <si>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</si>
  <si>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</si>
  <si>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</si>
  <si>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</si>
  <si>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</si>
  <si>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</si>
  <si>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</si>
  <si>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</si>
  <si>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</si>
  <si>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</si>
  <si>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</si>
  <si>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</si>
  <si>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</si>
  <si>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</si>
  <si>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</si>
  <si>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</si>
  <si>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</si>
  <si>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</si>
  <si>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</si>
  <si>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</si>
  <si>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</si>
  <si>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</si>
  <si>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</si>
  <si>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</si>
  <si>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</si>
  <si>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</si>
  <si>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</si>
  <si>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</si>
  <si>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</si>
  <si>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</si>
  <si>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</si>
  <si>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</si>
  <si>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</si>
  <si>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</si>
  <si>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</si>
  <si>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</si>
  <si>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</si>
  <si>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</si>
  <si>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</si>
  <si>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</si>
  <si>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</si>
  <si>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</si>
  <si>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</si>
  <si>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</si>
  <si>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</si>
  <si>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</si>
  <si>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</si>
  <si>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</si>
  <si>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</si>
  <si>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</si>
  <si>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</si>
  <si>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</si>
  <si>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</si>
  <si>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</si>
  <si>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</si>
  <si>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</si>
  <si>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</si>
  <si>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</si>
  <si>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</si>
  <si>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</si>
  <si>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</si>
  <si>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</si>
  <si>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</si>
  <si>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</si>
  <si>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</si>
  <si>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</si>
  <si>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</si>
  <si>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</si>
  <si>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</si>
  <si>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</si>
  <si>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</si>
  <si>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</si>
  <si>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</si>
  <si>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</si>
  <si>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</si>
  <si>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</si>
  <si>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</si>
  <si>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</si>
  <si>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</si>
  <si>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</si>
  <si>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</si>
  <si>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</si>
  <si>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</si>
  <si>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</si>
  <si>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</si>
  <si>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</si>
  <si>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</si>
  <si>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</si>
  <si>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</si>
  <si>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</si>
  <si>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</si>
  <si>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</si>
  <si>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</si>
  <si>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</si>
  <si>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</si>
  <si>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</si>
  <si>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</si>
  <si>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</si>
  <si>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</si>
  <si>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</si>
  <si>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</si>
  <si>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</si>
  <si>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</si>
  <si>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</si>
  <si>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</si>
  <si>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</si>
  <si>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</si>
  <si>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</si>
  <si>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</si>
  <si>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</si>
  <si>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</si>
  <si>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</si>
  <si>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</si>
  <si>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</si>
  <si>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</si>
  <si>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</si>
  <si>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</si>
  <si>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</si>
  <si>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</si>
  <si>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</si>
  <si>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</si>
  <si>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</si>
  <si>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</si>
  <si>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</si>
  <si>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</si>
  <si>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</si>
  <si>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</si>
  <si>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</si>
  <si>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</si>
  <si>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</si>
  <si>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</si>
  <si>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</si>
  <si>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</si>
  <si>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</si>
  <si>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</si>
  <si>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</si>
  <si>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</si>
  <si>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</si>
  <si>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</si>
  <si>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</si>
  <si>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</si>
  <si>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</si>
  <si>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</si>
  <si>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</si>
  <si>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</si>
  <si>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</si>
  <si>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</si>
  <si>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</si>
  <si>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</si>
  <si>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</si>
  <si>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</si>
  <si>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</si>
  <si>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</si>
  <si>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</si>
  <si>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</si>
  <si>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</si>
  <si>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</si>
  <si>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</si>
  <si>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</si>
  <si>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</si>
  <si>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</si>
  <si>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</si>
  <si>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</si>
  <si>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</si>
  <si>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</si>
  <si>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</si>
  <si>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</si>
  <si>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</si>
  <si>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</si>
  <si>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</si>
  <si>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</si>
  <si>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</si>
  <si>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</si>
  <si>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</si>
  <si>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</si>
  <si>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</si>
  <si>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</si>
  <si>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</si>
  <si>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</si>
  <si>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</si>
  <si>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</si>
  <si>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</si>
  <si>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</si>
  <si>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</si>
  <si>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</si>
  <si>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</si>
  <si>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</si>
  <si>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</si>
  <si>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</si>
  <si>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</si>
  <si>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</si>
  <si>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</si>
  <si>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</si>
  <si>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</si>
  <si>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</si>
  <si>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</si>
  <si>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</si>
  <si>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</si>
  <si>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</si>
  <si>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</si>
  <si>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</si>
  <si>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</si>
  <si>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</si>
  <si>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</si>
  <si>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</si>
  <si>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</si>
  <si>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</si>
  <si>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</si>
  <si>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</si>
  <si>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</si>
  <si>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</si>
  <si>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</si>
  <si>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</si>
  <si>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</si>
  <si>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</si>
  <si>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</si>
  <si>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</si>
  <si>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</si>
  <si>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</si>
  <si>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</si>
  <si>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</si>
  <si>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</si>
  <si>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</si>
  <si>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</si>
  <si>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</si>
  <si>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</si>
  <si>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</si>
  <si>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</si>
  <si>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</si>
  <si>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</si>
  <si>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</si>
  <si>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</si>
  <si>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</si>
  <si>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</si>
  <si>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</si>
  <si>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</si>
  <si>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</si>
  <si>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</si>
  <si>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</si>
  <si>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</si>
  <si>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</si>
  <si>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</si>
  <si>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</si>
  <si>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</si>
  <si>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</si>
  <si>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</si>
  <si>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</si>
  <si>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</si>
  <si>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</si>
  <si>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</si>
  <si>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</si>
  <si>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</si>
  <si>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</si>
  <si>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</si>
  <si>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</si>
  <si>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</si>
  <si>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</si>
  <si>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</si>
  <si>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</si>
  <si>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</si>
  <si>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</si>
  <si>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</si>
  <si>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</si>
  <si>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</si>
  <si>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</si>
  <si>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</si>
  <si>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</si>
  <si>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</si>
  <si>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</si>
  <si>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</si>
  <si>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</si>
  <si>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</si>
  <si>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</si>
  <si>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</si>
  <si>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</si>
  <si>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</si>
  <si>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</si>
  <si>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</si>
  <si>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</si>
  <si>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</si>
  <si>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</si>
  <si>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</si>
  <si>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</si>
  <si>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</si>
  <si>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</si>
  <si>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</si>
  <si>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</si>
  <si>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</si>
  <si>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</si>
  <si>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</si>
  <si>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</si>
  <si>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</si>
  <si>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</si>
  <si>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</si>
  <si>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</si>
  <si>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</si>
  <si>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</si>
  <si>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</si>
  <si>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</si>
  <si>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</si>
  <si>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</si>
  <si>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</si>
  <si>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</si>
  <si>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</si>
  <si>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</si>
  <si>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</si>
  <si>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</si>
  <si>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</si>
  <si>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</si>
  <si>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</si>
  <si>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</si>
  <si>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</si>
  <si>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</si>
  <si>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</si>
  <si>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</si>
  <si>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</si>
  <si>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</si>
  <si>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</si>
  <si>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</si>
  <si>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</si>
  <si>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</si>
  <si>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</si>
  <si>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</si>
  <si>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</si>
  <si>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</si>
  <si>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</si>
  <si>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</si>
  <si>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</si>
  <si>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</si>
  <si>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</si>
  <si>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</si>
  <si>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</si>
  <si>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</si>
  <si>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</si>
  <si>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</si>
  <si>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</si>
  <si>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</si>
  <si>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</si>
  <si>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</si>
  <si>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</si>
  <si>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</si>
  <si>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</si>
  <si>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</si>
  <si>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</si>
  <si>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</si>
  <si>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</si>
  <si>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</si>
  <si>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</si>
  <si>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</si>
  <si>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</si>
  <si>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</si>
  <si>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</si>
  <si>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</si>
  <si>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</si>
  <si>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</si>
  <si>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</si>
  <si>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</si>
  <si>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</si>
  <si>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</si>
  <si>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</si>
  <si>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</si>
  <si>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</si>
  <si>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</si>
  <si>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</si>
  <si>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</si>
  <si>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</si>
  <si>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</si>
  <si>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</si>
  <si>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</si>
  <si>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</si>
  <si>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</si>
  <si>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</si>
  <si>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</si>
  <si>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</si>
  <si>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</si>
  <si>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</si>
  <si>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</si>
  <si>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</si>
  <si>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</si>
  <si>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</si>
  <si>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</si>
  <si>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</si>
  <si>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</si>
  <si>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</si>
  <si>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</si>
  <si>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</si>
  <si>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</si>
  <si>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</si>
  <si>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</si>
  <si>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</si>
  <si>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</si>
  <si>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</si>
  <si>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</si>
  <si>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</si>
  <si>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</si>
  <si>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</si>
  <si>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</si>
  <si>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</si>
  <si>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</si>
  <si>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</si>
  <si>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</si>
  <si>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</si>
  <si>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</si>
  <si>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</si>
  <si>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</si>
  <si>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</si>
  <si>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</si>
  <si>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</si>
  <si>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</si>
  <si>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</si>
  <si>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</si>
  <si>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</si>
  <si>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</si>
  <si>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</si>
  <si>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</si>
  <si>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</si>
  <si>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</si>
  <si>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</si>
  <si>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</si>
  <si>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</si>
  <si>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</si>
  <si>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</si>
  <si>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</si>
  <si>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</si>
  <si>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</si>
  <si>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</si>
  <si>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</si>
  <si>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</si>
  <si>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</si>
  <si>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</si>
  <si>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</si>
  <si>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</si>
  <si>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</si>
  <si>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</si>
  <si>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</si>
  <si>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</si>
  <si>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</si>
  <si>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</si>
  <si>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</si>
  <si>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</si>
  <si>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</si>
  <si>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</si>
  <si>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</si>
  <si>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</si>
  <si>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</si>
  <si>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</si>
  <si>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</si>
  <si>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</si>
  <si>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</si>
  <si>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</si>
  <si>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</si>
  <si>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</si>
  <si>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</si>
  <si>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</si>
  <si>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</si>
  <si>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</si>
  <si>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</si>
  <si>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</si>
  <si>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</si>
  <si>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</si>
  <si>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</si>
  <si>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</si>
  <si>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</si>
  <si>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</si>
  <si>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</si>
  <si>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</si>
  <si>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</si>
  <si>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</si>
  <si>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</si>
  <si>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</si>
  <si>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</si>
  <si>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</si>
  <si>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</si>
  <si>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</si>
  <si>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</si>
  <si>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</si>
  <si>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</si>
  <si>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</si>
  <si>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</si>
  <si>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</si>
  <si>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</si>
  <si>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</si>
  <si>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</si>
  <si>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</si>
  <si>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</si>
  <si>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</si>
  <si>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</si>
  <si>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</si>
  <si>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</si>
  <si>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</si>
  <si>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</si>
  <si>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</si>
  <si>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</si>
  <si>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</si>
  <si>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</si>
  <si>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</si>
  <si>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</si>
  <si>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</si>
  <si>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</si>
  <si>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</si>
  <si>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</si>
  <si>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</si>
  <si>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</si>
  <si>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</si>
  <si>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</si>
  <si>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</si>
  <si>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</si>
  <si>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</si>
  <si>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</si>
  <si>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</si>
  <si>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</si>
  <si>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</si>
  <si>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</si>
  <si>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</si>
  <si>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</si>
  <si>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</si>
  <si>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</si>
  <si>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</si>
  <si>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</si>
  <si>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</si>
  <si>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</si>
  <si>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</si>
  <si>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</si>
  <si>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</si>
  <si>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</si>
  <si>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</si>
  <si>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</si>
  <si>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</si>
  <si>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</si>
  <si>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</si>
  <si>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</si>
  <si>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</si>
  <si>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</si>
  <si>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</si>
  <si>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</si>
  <si>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</si>
  <si>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</si>
  <si>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</si>
  <si>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</si>
  <si>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</si>
  <si>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</si>
  <si>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</si>
  <si>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</si>
  <si>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</si>
  <si>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</si>
  <si>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</si>
  <si>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</si>
  <si>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</si>
  <si>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</si>
  <si>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</si>
  <si>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</si>
  <si>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</si>
  <si>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</si>
  <si>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</si>
  <si>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</si>
  <si>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</si>
  <si>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</si>
  <si>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</si>
  <si>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</si>
  <si>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</si>
  <si>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</si>
  <si>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</si>
  <si>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</si>
  <si>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</si>
  <si>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</si>
  <si>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</si>
  <si>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</si>
  <si>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</si>
  <si>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</si>
  <si>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</si>
  <si>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</si>
  <si>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</si>
  <si>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</si>
  <si>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</si>
  <si>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</si>
  <si>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</si>
  <si>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</si>
  <si>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</si>
  <si>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</si>
  <si>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</si>
  <si>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</si>
  <si>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</si>
  <si>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</si>
  <si>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</si>
  <si>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</si>
  <si>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</si>
  <si>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</si>
  <si>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</si>
  <si>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</si>
  <si>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</si>
  <si>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</si>
  <si>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</si>
  <si>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</si>
  <si>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</si>
  <si>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</si>
  <si>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</si>
  <si>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</si>
  <si>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</si>
  <si>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</si>
  <si>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</si>
  <si>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</si>
  <si>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</si>
  <si>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</si>
  <si>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</si>
  <si>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</si>
  <si>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</si>
  <si>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</si>
  <si>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</si>
  <si>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</si>
  <si>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</si>
  <si>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</si>
  <si>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</si>
  <si>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</si>
  <si>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</si>
  <si>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</si>
  <si>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</si>
  <si>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</si>
  <si>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</si>
  <si>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</si>
  <si>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</si>
  <si>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</si>
  <si>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</si>
  <si>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</si>
  <si>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</si>
  <si>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</si>
  <si>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</si>
  <si>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</si>
  <si>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</si>
  <si>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</si>
  <si>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</si>
  <si>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</si>
  <si>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</si>
  <si>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</si>
  <si>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</si>
  <si>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</si>
  <si>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</si>
  <si>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</si>
  <si>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</si>
  <si>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</si>
  <si>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</si>
  <si>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</si>
  <si>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</si>
  <si>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</si>
  <si>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</si>
  <si>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</si>
  <si>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</si>
  <si>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</si>
  <si>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</si>
  <si>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</si>
  <si>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</si>
  <si>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</si>
  <si>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</si>
  <si>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</si>
  <si>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</si>
  <si>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</si>
  <si>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</si>
  <si>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</si>
  <si>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</si>
  <si>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</si>
  <si>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</si>
  <si>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</si>
  <si>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</si>
  <si>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</si>
  <si>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</si>
  <si>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</si>
  <si>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</si>
  <si>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</si>
  <si>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</si>
  <si>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</si>
  <si>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</si>
  <si>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</si>
  <si>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</si>
  <si>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</si>
  <si>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</si>
  <si>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</si>
  <si>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</si>
  <si>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</si>
  <si>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</si>
  <si>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</si>
  <si>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</si>
  <si>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</si>
  <si>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</si>
  <si>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</si>
  <si>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</si>
  <si>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</si>
  <si>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</si>
  <si>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</si>
  <si>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</si>
  <si>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</si>
  <si>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</si>
  <si>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</si>
  <si>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</si>
  <si>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</si>
  <si>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</si>
  <si>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</si>
  <si>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</si>
  <si>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</si>
  <si>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</si>
  <si>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</si>
  <si>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</si>
  <si>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</si>
  <si>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</si>
  <si>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</si>
  <si>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</si>
  <si>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</si>
  <si>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</si>
  <si>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</si>
  <si>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</si>
  <si>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</si>
  <si>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</si>
  <si>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</si>
  <si>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</si>
  <si>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</si>
  <si>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</si>
  <si>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</si>
  <si>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</si>
  <si>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</si>
  <si>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</si>
  <si>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</si>
  <si>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</si>
  <si>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</si>
  <si>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</si>
  <si>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</si>
  <si>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</si>
  <si>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</si>
  <si>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</si>
  <si>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</si>
  <si>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</si>
  <si>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</si>
  <si>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</si>
  <si>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</si>
  <si>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</si>
  <si>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</si>
  <si>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</si>
  <si>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</si>
  <si>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</si>
  <si>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</si>
  <si>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</si>
  <si>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</si>
  <si>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</si>
  <si>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</si>
  <si>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</si>
  <si>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</si>
  <si>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</si>
  <si>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</si>
  <si>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</si>
  <si>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</si>
  <si>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</si>
  <si>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</si>
  <si>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</si>
  <si>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</si>
  <si>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</si>
  <si>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</si>
  <si>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</si>
  <si>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</si>
  <si>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</si>
  <si>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</si>
  <si>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</si>
  <si>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</si>
  <si>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</si>
  <si>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</si>
  <si>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</si>
  <si>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</si>
  <si>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</si>
  <si>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</si>
  <si>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</si>
  <si>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</si>
  <si>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</si>
  <si>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</si>
  <si>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</si>
  <si>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</si>
  <si>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</si>
  <si>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</si>
  <si>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</si>
  <si>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</si>
  <si>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</si>
  <si>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</si>
  <si>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</si>
  <si>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</si>
  <si>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</si>
  <si>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</si>
  <si>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</si>
  <si>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</si>
  <si>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</si>
  <si>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</si>
  <si>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</si>
  <si>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</si>
  <si>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</si>
  <si>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</si>
  <si>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</si>
  <si>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</si>
  <si>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</si>
  <si>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</si>
  <si>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</si>
  <si>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</si>
  <si>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</si>
  <si>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</si>
  <si>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</si>
  <si>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</si>
  <si>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</si>
  <si>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</si>
  <si>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</si>
  <si>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</si>
  <si>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</si>
  <si>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</si>
  <si>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</si>
  <si>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</si>
  <si>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</si>
  <si>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</si>
  <si>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</si>
  <si>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</si>
  <si>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</si>
  <si>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</si>
  <si>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</si>
  <si>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</si>
  <si>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</si>
  <si>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</si>
  <si>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</si>
  <si>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</si>
  <si>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</si>
  <si>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</si>
  <si>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</si>
  <si>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</si>
  <si>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</si>
  <si>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</si>
  <si>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</si>
  <si>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</si>
  <si>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</si>
  <si>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</si>
  <si>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</si>
  <si>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</si>
  <si>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</si>
  <si>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</si>
  <si>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</si>
  <si>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</si>
  <si>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</si>
  <si>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</si>
  <si>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</si>
  <si>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</si>
  <si>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</si>
  <si>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</si>
  <si>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</si>
  <si>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</si>
  <si>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</si>
  <si>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</si>
  <si>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</si>
  <si>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</si>
  <si>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</si>
  <si>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</si>
  <si>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</si>
  <si>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</si>
  <si>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</si>
  <si>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</si>
  <si>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</si>
  <si>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</si>
  <si>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</si>
  <si>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</si>
  <si>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</si>
  <si>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</si>
  <si>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</si>
  <si>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</si>
  <si>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</si>
  <si>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</si>
  <si>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</si>
  <si>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</si>
  <si>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</si>
  <si>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</si>
  <si>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</si>
  <si>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</si>
  <si>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</si>
  <si>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</si>
  <si>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</si>
  <si>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</si>
  <si>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</si>
  <si>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</si>
  <si>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</si>
  <si>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</si>
  <si>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</si>
  <si>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</si>
  <si>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</si>
  <si>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</si>
  <si>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</si>
  <si>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</si>
  <si>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</si>
  <si>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</si>
  <si>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</si>
  <si>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</si>
  <si>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</si>
  <si>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</si>
  <si>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</si>
  <si>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</si>
  <si>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</si>
  <si>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</si>
  <si>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</si>
  <si>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</si>
  <si>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</si>
  <si>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</si>
  <si>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</si>
  <si>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</si>
  <si>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</si>
  <si>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</si>
  <si>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</si>
  <si>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</si>
  <si>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</si>
  <si>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</si>
  <si>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</si>
  <si>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</si>
  <si>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</si>
  <si>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</si>
  <si>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</si>
  <si>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</si>
  <si>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</si>
  <si>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</si>
  <si>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</si>
  <si>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</si>
  <si>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</si>
  <si>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</si>
  <si>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</si>
  <si>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</si>
  <si>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</si>
  <si>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</si>
  <si>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</si>
  <si>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</si>
  <si>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</si>
  <si>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</si>
  <si>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</si>
  <si>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</si>
  <si>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</si>
  <si>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</si>
  <si>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</si>
  <si>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</si>
  <si>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</si>
  <si>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</si>
  <si>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</si>
  <si>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</si>
  <si>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</si>
  <si>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</si>
  <si>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</si>
  <si>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</si>
  <si>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</si>
  <si>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</si>
  <si>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</si>
  <si>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</si>
  <si>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</si>
  <si>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</si>
  <si>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</si>
  <si>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</si>
  <si>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</si>
  <si>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</si>
  <si>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</si>
  <si>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</si>
  <si>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</si>
  <si>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</si>
  <si>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</si>
  <si>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</si>
  <si>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</si>
  <si>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</si>
  <si>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</si>
  <si>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</si>
  <si>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</si>
  <si>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</si>
  <si>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</si>
  <si>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</si>
  <si>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</si>
  <si>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</si>
  <si>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</si>
  <si>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</si>
  <si>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</si>
  <si>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</si>
  <si>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</si>
  <si>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</si>
  <si>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</si>
  <si>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</si>
  <si>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</si>
  <si>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</si>
  <si>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</si>
  <si>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</si>
  <si>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</si>
  <si>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</si>
  <si>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</si>
  <si>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</si>
  <si>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</si>
  <si>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</si>
  <si>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</si>
  <si>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</si>
  <si>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</si>
  <si>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</si>
  <si>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</si>
  <si>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</si>
  <si>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</si>
  <si>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</si>
  <si>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</si>
  <si>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</si>
  <si>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</si>
  <si>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</si>
  <si>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</si>
  <si>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</si>
  <si>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</si>
  <si>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</si>
  <si>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</si>
  <si>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</si>
  <si>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</si>
  <si>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</si>
  <si>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</si>
  <si>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</si>
  <si>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</si>
  <si>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</si>
  <si>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</si>
  <si>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</si>
  <si>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</si>
  <si>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</si>
  <si>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</si>
  <si>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</si>
  <si>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</si>
  <si>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</si>
  <si>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</si>
  <si>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</si>
  <si>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</si>
  <si>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</si>
  <si>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</si>
  <si>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</si>
  <si>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</si>
  <si>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</si>
  <si>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</si>
  <si>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</si>
  <si>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</si>
  <si>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</si>
  <si>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</si>
  <si>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</si>
  <si>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</si>
  <si>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</si>
  <si>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</si>
  <si>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</si>
  <si>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</si>
  <si>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</si>
  <si>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</si>
  <si>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</si>
  <si>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</si>
  <si>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</si>
  <si>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</si>
  <si>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</si>
  <si>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</si>
  <si>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</si>
  <si>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</si>
  <si>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</si>
  <si>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</si>
  <si>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</si>
  <si>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</si>
  <si>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</si>
  <si>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</si>
  <si>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</si>
  <si>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</si>
  <si>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</si>
  <si>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</si>
  <si>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</si>
  <si>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</si>
  <si>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</si>
  <si>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</si>
  <si>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</si>
  <si>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</si>
  <si>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</si>
  <si>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</si>
  <si>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</si>
  <si>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</si>
  <si>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</si>
  <si>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</si>
  <si>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</si>
  <si>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</si>
  <si>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</si>
  <si>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</si>
  <si>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</si>
  <si>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</si>
  <si>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</si>
  <si>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</si>
  <si>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</si>
  <si>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</si>
  <si>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</si>
  <si>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</si>
  <si>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</si>
  <si>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</si>
  <si>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</si>
  <si>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</si>
  <si>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</si>
  <si>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</si>
  <si>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</si>
  <si>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</si>
  <si>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</si>
  <si>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</si>
  <si>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</si>
  <si>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</si>
  <si>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</si>
  <si>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</si>
  <si>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</si>
  <si>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</si>
  <si>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</si>
  <si>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</si>
  <si>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</si>
  <si>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</si>
  <si>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</si>
  <si>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</si>
  <si>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</si>
  <si>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</si>
  <si>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</si>
  <si>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</si>
  <si>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</si>
  <si>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</si>
  <si>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</si>
  <si>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</si>
  <si>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</si>
  <si>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</si>
  <si>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</si>
  <si>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</si>
  <si>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</si>
  <si>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</si>
  <si>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</si>
  <si>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</si>
  <si>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</si>
  <si>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</si>
  <si>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</si>
  <si>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</si>
  <si>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</si>
  <si>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</si>
  <si>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</si>
  <si>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</si>
  <si>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</si>
  <si>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</si>
  <si>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</si>
  <si>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</si>
  <si>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</si>
  <si>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</si>
  <si>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</si>
  <si>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</si>
  <si>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</si>
  <si>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</si>
  <si>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</si>
  <si>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</si>
  <si>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</si>
  <si>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</si>
  <si>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</si>
  <si>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</si>
  <si>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</si>
  <si>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</si>
  <si>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</si>
  <si>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</si>
  <si>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</si>
  <si>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</si>
  <si>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</si>
  <si>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</si>
  <si>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</si>
  <si>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</si>
  <si>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</si>
  <si>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</si>
  <si>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</si>
  <si>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</si>
  <si>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</si>
  <si>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</si>
  <si>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</si>
  <si>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</si>
  <si>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</si>
  <si>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</si>
  <si>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</si>
  <si>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</si>
  <si>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</si>
  <si>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</si>
  <si>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</si>
  <si>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</si>
  <si>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</si>
  <si>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</si>
  <si>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</si>
  <si>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</si>
  <si>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</si>
  <si>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</si>
  <si>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</si>
  <si>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</si>
  <si>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</si>
  <si>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</si>
  <si>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</si>
  <si>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</si>
  <si>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</si>
  <si>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</si>
  <si>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</si>
  <si>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</si>
  <si>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</si>
  <si>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</si>
  <si>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</si>
  <si>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</si>
  <si>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</si>
  <si>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</si>
  <si>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</si>
  <si>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</si>
  <si>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</si>
  <si>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</si>
  <si>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</si>
  <si>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</si>
  <si>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</si>
  <si>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</si>
  <si>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</si>
  <si>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</si>
  <si>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</si>
  <si>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</si>
  <si>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</si>
  <si>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</si>
  <si>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</si>
  <si>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</si>
  <si>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</si>
  <si>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</si>
  <si>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</si>
  <si>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</si>
  <si>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</si>
  <si>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</si>
  <si>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</si>
  <si>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</si>
  <si>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</si>
  <si>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</si>
  <si>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</si>
  <si>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</si>
  <si>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</si>
  <si>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</si>
  <si>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</si>
  <si>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</si>
  <si>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</si>
  <si>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</si>
  <si>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</si>
  <si>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</si>
  <si>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</si>
  <si>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</si>
  <si>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</si>
  <si>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</si>
  <si>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</si>
  <si>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</si>
  <si>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</si>
  <si>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</si>
  <si>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</si>
  <si>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</si>
  <si>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</si>
  <si>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</si>
  <si>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</si>
  <si>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</si>
  <si>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</si>
  <si>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</si>
  <si>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</si>
  <si>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</si>
  <si>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</si>
  <si>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</si>
  <si>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</si>
  <si>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</si>
  <si>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</si>
  <si>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</si>
  <si>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</si>
  <si>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</si>
  <si>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</si>
  <si>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</si>
  <si>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</si>
  <si>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</si>
  <si>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</si>
  <si>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</si>
  <si>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</si>
  <si>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</si>
  <si>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</si>
  <si>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</si>
  <si>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</si>
  <si>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</si>
  <si>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</si>
  <si>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</si>
  <si>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</si>
  <si>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</si>
  <si>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</si>
  <si>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</si>
  <si>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</si>
  <si>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</si>
  <si>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</si>
  <si>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</si>
  <si>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</si>
  <si>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</si>
  <si>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</si>
  <si>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</si>
  <si>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</si>
  <si>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</si>
  <si>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</si>
  <si>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</si>
  <si>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</si>
  <si>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</si>
  <si>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</si>
  <si>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</si>
  <si>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</si>
  <si>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</si>
  <si>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</si>
  <si>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</si>
  <si>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</si>
  <si>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</si>
  <si>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</si>
  <si>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</si>
  <si>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</si>
  <si>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</si>
  <si>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</si>
  <si>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</si>
  <si>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</si>
  <si>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</si>
  <si>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</si>
  <si>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</si>
  <si>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</si>
  <si>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</si>
  <si>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</si>
  <si>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</si>
  <si>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</si>
  <si>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</si>
  <si>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</si>
  <si>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</si>
  <si>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</si>
  <si>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</si>
  <si>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</si>
  <si>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</si>
  <si>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</si>
  <si>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</si>
  <si>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</si>
  <si>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</si>
  <si>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</si>
  <si>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</si>
  <si>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</si>
  <si>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</si>
  <si>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</si>
  <si>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</si>
  <si>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</si>
  <si>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</si>
  <si>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</si>
  <si>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</si>
  <si>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</si>
  <si>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</si>
  <si>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</si>
  <si>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</si>
  <si>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</si>
  <si>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</si>
  <si>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</si>
  <si>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</si>
  <si>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</si>
  <si>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</si>
  <si>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</si>
  <si>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</si>
  <si>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</si>
  <si>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</si>
  <si>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</si>
  <si>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</si>
  <si>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</si>
  <si>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</si>
  <si>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</si>
  <si>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</si>
  <si>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</si>
  <si>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</si>
  <si>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</si>
  <si>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</si>
  <si>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</si>
  <si>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</si>
  <si>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</si>
  <si>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</si>
  <si>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</si>
  <si>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</si>
  <si>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</si>
  <si>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</si>
  <si>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</si>
  <si>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</si>
  <si>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</si>
  <si>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</si>
  <si>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</si>
  <si>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</si>
  <si>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</si>
  <si>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</si>
  <si>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</si>
  <si>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</si>
  <si>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</si>
  <si>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</si>
  <si>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</si>
  <si>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</si>
  <si>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</si>
  <si>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</si>
  <si>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</si>
  <si>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</si>
  <si>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</si>
  <si>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</si>
  <si>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</si>
  <si>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</si>
  <si>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</si>
  <si>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</si>
  <si>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</si>
  <si>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</si>
  <si>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</si>
  <si>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</si>
  <si>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</si>
  <si>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</si>
  <si>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</si>
  <si>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</si>
  <si>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</si>
  <si>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</si>
  <si>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</si>
  <si>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</si>
  <si>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</si>
  <si>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</si>
  <si>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</si>
  <si>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</si>
  <si>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</si>
  <si>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</si>
  <si>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</si>
  <si>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</si>
  <si>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</si>
  <si>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</si>
  <si>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</si>
  <si>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</si>
  <si>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</si>
  <si>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</si>
  <si>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</si>
  <si>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</si>
  <si>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</si>
  <si>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</si>
  <si>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</si>
  <si>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</si>
  <si>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</si>
  <si>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</si>
  <si>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</si>
  <si>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</si>
  <si>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</si>
  <si>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</si>
  <si>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</si>
  <si>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</si>
  <si>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</si>
  <si>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</si>
  <si>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</si>
  <si>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</si>
  <si>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</si>
  <si>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</si>
  <si>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</si>
  <si>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</si>
  <si>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</si>
  <si>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</si>
  <si>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</si>
  <si>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</si>
  <si>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</si>
  <si>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</si>
  <si>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</si>
  <si>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</si>
  <si>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</si>
  <si>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</si>
  <si>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</si>
  <si>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</si>
  <si>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</si>
  <si>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</si>
  <si>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</si>
  <si>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</si>
  <si>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</si>
  <si>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</si>
  <si>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</si>
  <si>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</si>
  <si>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</si>
  <si>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</si>
  <si>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</si>
  <si>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</si>
  <si>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</si>
  <si>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</si>
  <si>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</si>
  <si>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</si>
  <si>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</si>
  <si>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</si>
  <si>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</si>
  <si>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</si>
  <si>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</si>
  <si>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</si>
  <si>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</si>
  <si>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</si>
  <si>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</si>
  <si>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</si>
  <si>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</si>
  <si>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</si>
  <si>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</si>
  <si>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</si>
  <si>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</si>
  <si>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</si>
  <si>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</si>
  <si>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</si>
  <si>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</si>
  <si>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</si>
  <si>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</si>
  <si>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</si>
  <si>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</si>
  <si>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</si>
  <si>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</si>
  <si>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</si>
  <si>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</si>
  <si>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</si>
  <si>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</si>
  <si>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</si>
  <si>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</si>
  <si>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</si>
  <si>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</si>
  <si>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</si>
  <si>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</si>
  <si>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</si>
  <si>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</si>
  <si>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</si>
  <si>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</si>
  <si>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</si>
  <si>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</si>
  <si>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</si>
  <si>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</si>
  <si>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</si>
  <si>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</si>
  <si>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</si>
  <si>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</si>
  <si>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</si>
  <si>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</si>
  <si>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</si>
  <si>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</si>
  <si>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</si>
  <si>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</si>
  <si>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</si>
  <si>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</si>
  <si>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</si>
  <si>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</si>
  <si>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</si>
  <si>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</si>
  <si>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</si>
  <si>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</si>
  <si>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</si>
  <si>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</si>
  <si>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</si>
  <si>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</si>
  <si>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</si>
  <si>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</si>
  <si>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</si>
  <si>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</si>
  <si>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</si>
  <si>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</si>
  <si>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</si>
  <si>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</si>
  <si>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</si>
  <si>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</si>
  <si>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</si>
  <si>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</si>
  <si>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</si>
  <si>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</si>
  <si>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</si>
  <si>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</si>
  <si>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</si>
  <si>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</si>
  <si>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</si>
  <si>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</si>
  <si>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</si>
  <si>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</si>
  <si>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</si>
  <si>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</si>
  <si>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</si>
  <si>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</si>
  <si>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</si>
  <si>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</si>
  <si>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</si>
  <si>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</si>
  <si>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</si>
  <si>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</si>
  <si>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</si>
  <si>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</si>
  <si>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</si>
  <si>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</si>
  <si>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</si>
  <si>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</si>
  <si>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</si>
  <si>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</si>
  <si>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</si>
  <si>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</si>
  <si>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</si>
  <si>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</si>
  <si>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</si>
  <si>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</si>
  <si>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</si>
  <si>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</si>
  <si>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</si>
  <si>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</si>
  <si>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</si>
  <si>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</si>
  <si>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</si>
  <si>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</si>
  <si>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</si>
  <si>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</si>
  <si>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</si>
  <si>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</si>
  <si>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</si>
  <si>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</si>
  <si>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</si>
  <si>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</si>
  <si>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</si>
  <si>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</si>
  <si>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</si>
  <si>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</si>
  <si>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</si>
  <si>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</si>
  <si>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</si>
  <si>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</si>
  <si>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</si>
  <si>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</si>
  <si>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</si>
  <si>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</si>
  <si>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</si>
  <si>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</si>
  <si>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</si>
  <si>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</si>
  <si>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</si>
  <si>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</si>
  <si>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</si>
  <si>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</si>
  <si>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</si>
  <si>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</si>
  <si>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</si>
  <si>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</si>
  <si>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</si>
  <si>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</si>
  <si>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</si>
  <si>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</si>
  <si>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</si>
  <si>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</si>
  <si>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</si>
  <si>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</si>
  <si>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</si>
  <si>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</si>
  <si>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</si>
  <si>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</si>
  <si>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</si>
  <si>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</si>
  <si>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</si>
  <si>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</si>
  <si>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</si>
  <si>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</si>
  <si>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</si>
  <si>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</si>
  <si>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</si>
  <si>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</si>
  <si>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</si>
  <si>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</si>
  <si>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</si>
  <si>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</si>
  <si>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</si>
  <si>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</si>
  <si>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</si>
  <si>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</si>
  <si>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</si>
  <si>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</si>
  <si>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</si>
  <si>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</si>
  <si>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</si>
  <si>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</si>
  <si>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</si>
  <si>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</si>
  <si>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</si>
  <si>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</si>
  <si>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</si>
  <si>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</si>
  <si>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</si>
  <si>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</si>
  <si>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</si>
  <si>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</si>
  <si>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</si>
  <si>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</si>
  <si>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</si>
  <si>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</si>
  <si>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</si>
  <si>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</si>
  <si>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</si>
  <si>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</si>
  <si>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</si>
  <si>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</si>
  <si>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</si>
  <si>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</si>
  <si>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</si>
  <si>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</si>
  <si>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</si>
  <si>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</si>
  <si>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</si>
  <si>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</si>
  <si>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</si>
  <si>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</si>
  <si>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</si>
  <si>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</si>
  <si>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</si>
  <si>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</si>
  <si>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</si>
  <si>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</si>
  <si>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</si>
  <si>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</si>
  <si>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</si>
  <si>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</si>
  <si>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</si>
  <si>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</si>
  <si>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</si>
  <si>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</si>
  <si>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</si>
  <si>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</si>
  <si>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</si>
  <si>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</si>
  <si>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</si>
  <si>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</si>
  <si>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</si>
  <si>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</si>
  <si>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</si>
  <si>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</si>
  <si>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</si>
  <si>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</si>
  <si>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</si>
  <si>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</si>
  <si>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</si>
  <si>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</si>
  <si>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</si>
  <si>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</si>
  <si>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</si>
  <si>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</si>
  <si>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</si>
  <si>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</si>
  <si>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</si>
  <si>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</si>
  <si>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</si>
  <si>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</si>
  <si>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</si>
  <si>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</si>
  <si>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</si>
  <si>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</si>
  <si>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</si>
  <si>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</si>
  <si>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</si>
  <si>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</si>
  <si>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</si>
  <si>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</si>
  <si>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</si>
  <si>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</si>
  <si>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</si>
  <si>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</si>
  <si>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</si>
  <si>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</si>
  <si>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</si>
  <si>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</si>
  <si>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</si>
  <si>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</si>
  <si>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</si>
  <si>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</si>
  <si>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</si>
  <si>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</si>
  <si>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</si>
  <si>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</si>
  <si>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</si>
  <si>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</si>
  <si>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</si>
  <si>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</si>
  <si>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</si>
  <si>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</si>
  <si>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</si>
  <si>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</si>
  <si>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</si>
  <si>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</si>
  <si>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</si>
  <si>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</si>
  <si>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</si>
  <si>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</si>
  <si>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</si>
  <si>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</si>
  <si>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</si>
  <si>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</si>
  <si>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</si>
  <si>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</si>
  <si>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</si>
  <si>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</si>
  <si>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</si>
  <si>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</si>
  <si>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</si>
  <si>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</si>
  <si>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</si>
  <si>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</si>
  <si>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</si>
  <si>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</si>
  <si>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</si>
  <si>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</si>
  <si>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</si>
  <si>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</si>
  <si>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</si>
  <si>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</si>
  <si>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</si>
  <si>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</si>
  <si>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</si>
  <si>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</si>
  <si>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</si>
  <si>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</si>
  <si>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</si>
  <si>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</si>
  <si>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</si>
  <si>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</si>
  <si>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</si>
  <si>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</si>
  <si>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</si>
  <si>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</si>
  <si>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</si>
  <si>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</si>
  <si>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</si>
  <si>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</si>
  <si>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</si>
  <si>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</si>
  <si>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</si>
  <si>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</si>
  <si>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</si>
  <si>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</si>
  <si>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</si>
  <si>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</si>
  <si>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</si>
  <si>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</si>
  <si>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</si>
  <si>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</si>
  <si>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</si>
  <si>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</si>
  <si>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</si>
  <si>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</si>
  <si>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</si>
  <si>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</si>
  <si>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</si>
  <si>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</si>
  <si>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</si>
  <si>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</si>
  <si>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</si>
  <si>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</si>
  <si>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</si>
  <si>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</si>
  <si>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</si>
  <si>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</si>
  <si>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</si>
  <si>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</si>
  <si>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</si>
  <si>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</si>
  <si>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</si>
  <si>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</si>
  <si>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</si>
  <si>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</si>
  <si>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</si>
  <si>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</si>
  <si>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</si>
  <si>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</si>
  <si>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</si>
  <si>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</si>
  <si>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</si>
  <si>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</si>
  <si>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</si>
  <si>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</si>
  <si>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</si>
  <si>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</si>
  <si>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</si>
  <si>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</si>
  <si>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</si>
  <si>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</si>
  <si>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</si>
  <si>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</si>
  <si>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</si>
  <si>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</si>
  <si>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</si>
  <si>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</si>
  <si>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</si>
  <si>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</si>
  <si>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</si>
  <si>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</si>
  <si>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</si>
  <si>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</si>
  <si>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</si>
  <si>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</si>
  <si>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</si>
  <si>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</si>
  <si>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</si>
  <si>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</si>
  <si>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</si>
  <si>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</si>
  <si>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</si>
  <si>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</si>
  <si>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</si>
  <si>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</si>
  <si>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</si>
  <si>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</si>
  <si>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</si>
  <si>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</si>
  <si>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</si>
  <si>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</si>
  <si>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</si>
  <si>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</si>
  <si>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</si>
  <si>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</si>
  <si>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</si>
  <si>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</si>
  <si>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</si>
  <si>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</si>
  <si>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</si>
  <si>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</si>
  <si>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</si>
  <si>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</si>
  <si>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</si>
  <si>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</si>
  <si>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</si>
  <si>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</si>
  <si>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</si>
  <si>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</si>
  <si>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</si>
  <si>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</si>
  <si>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</si>
  <si>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</si>
  <si>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</si>
  <si>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</si>
  <si>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</si>
  <si>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</si>
  <si>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</si>
  <si>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</si>
  <si>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</si>
  <si>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</si>
  <si>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</si>
  <si>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</si>
  <si>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</si>
  <si>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</si>
  <si>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</si>
  <si>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</si>
  <si>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</si>
  <si>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</si>
  <si>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</si>
  <si>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</si>
  <si>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</si>
  <si>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</si>
  <si>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</si>
  <si>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</si>
  <si>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</si>
  <si>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</si>
  <si>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</si>
  <si>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</si>
  <si>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</si>
  <si>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</si>
  <si>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</si>
  <si>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</si>
  <si>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</si>
  <si>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</si>
  <si>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</si>
  <si>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</si>
  <si>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</si>
  <si>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</si>
  <si>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</si>
  <si>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</si>
  <si>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</si>
  <si>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</si>
  <si>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</si>
  <si>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</si>
  <si>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</si>
  <si>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</si>
  <si>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</si>
  <si>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</si>
  <si>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</si>
  <si>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</si>
  <si>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</si>
  <si>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</si>
  <si>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</si>
  <si>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</si>
  <si>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</si>
  <si>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</si>
  <si>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</si>
  <si>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</si>
  <si>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</si>
  <si>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</si>
  <si>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</si>
  <si>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</si>
  <si>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</si>
  <si>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</si>
  <si>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</si>
  <si>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</si>
  <si>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</si>
  <si>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</si>
  <si>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</si>
  <si>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</si>
  <si>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</si>
  <si>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</si>
  <si>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</si>
  <si>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</si>
  <si>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</si>
  <si>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</si>
  <si>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</si>
  <si>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</si>
  <si>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</si>
  <si>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</si>
  <si>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</si>
  <si>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</si>
  <si>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</si>
  <si>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</si>
  <si>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</si>
  <si>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</si>
  <si>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</si>
  <si>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</si>
  <si>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</si>
  <si>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</si>
  <si>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</si>
  <si>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</si>
  <si>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</si>
  <si>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</si>
  <si>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</si>
  <si>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</si>
  <si>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</si>
  <si>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</si>
  <si>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</si>
  <si>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</si>
  <si>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</si>
  <si>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</si>
  <si>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</si>
  <si>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</si>
  <si>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</si>
  <si>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</si>
  <si>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</si>
  <si>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</si>
  <si>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</si>
  <si>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</si>
  <si>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</si>
  <si>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</si>
  <si>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</si>
  <si>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</si>
  <si>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</si>
  <si>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</si>
  <si>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</si>
  <si>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</si>
  <si>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</si>
  <si>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</si>
  <si>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</si>
  <si>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</si>
  <si>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</si>
  <si>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</si>
  <si>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</si>
  <si>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</si>
  <si>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</si>
  <si>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</si>
  <si>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</si>
  <si>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</si>
  <si>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</si>
  <si>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</si>
  <si>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</si>
  <si>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</si>
  <si>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</si>
  <si>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</si>
  <si>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</si>
  <si>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</si>
  <si>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</si>
  <si>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</si>
  <si>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</si>
  <si>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</si>
  <si>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</si>
  <si>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</si>
  <si>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</si>
  <si>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</si>
  <si>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</si>
  <si>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</si>
  <si>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</si>
  <si>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</si>
  <si>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</si>
  <si>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</si>
  <si>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</si>
  <si>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</si>
  <si>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</si>
  <si>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</si>
  <si>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</si>
  <si>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</si>
  <si>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</si>
  <si>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</si>
  <si>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</si>
  <si>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</si>
  <si>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</si>
  <si>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</si>
  <si>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</si>
  <si>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</si>
  <si>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</si>
  <si>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</si>
  <si>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</si>
  <si>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</si>
  <si>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</si>
  <si>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</si>
  <si>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</si>
  <si>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</si>
  <si>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</si>
  <si>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</si>
  <si>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</si>
  <si>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</si>
  <si>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</si>
  <si>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</si>
  <si>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</si>
  <si>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</si>
  <si>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</si>
  <si>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</si>
  <si>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</si>
  <si>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</si>
  <si>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</si>
  <si>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</si>
  <si>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</si>
  <si>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</si>
  <si>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</si>
  <si>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</si>
  <si>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</si>
  <si>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</si>
  <si>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</si>
  <si>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</si>
  <si>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</si>
  <si>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</si>
  <si>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</si>
  <si>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</si>
  <si>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</si>
  <si>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</si>
  <si>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</si>
  <si>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</si>
  <si>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</si>
  <si>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</si>
  <si>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</si>
  <si>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</si>
  <si>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</si>
  <si>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</si>
  <si>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</si>
  <si>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</si>
  <si>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</si>
  <si>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</si>
  <si>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</si>
  <si>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</si>
  <si>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</si>
  <si>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</si>
  <si>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</si>
  <si>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</si>
  <si>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</si>
  <si>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</si>
  <si>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</si>
  <si>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</si>
  <si>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</si>
  <si>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</si>
  <si>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</si>
  <si>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</si>
  <si>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</si>
  <si>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</si>
  <si>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</si>
  <si>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</si>
  <si>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</si>
  <si>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</si>
  <si>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</si>
  <si>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</si>
  <si>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</si>
  <si>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</si>
  <si>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</si>
  <si>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</si>
  <si>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</si>
  <si>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</si>
  <si>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</si>
  <si>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</si>
  <si>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</si>
  <si>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</si>
  <si>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</si>
  <si>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</si>
  <si>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</si>
  <si>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</si>
  <si>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</si>
  <si>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</si>
  <si>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</si>
  <si>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</si>
  <si>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</si>
  <si>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</si>
  <si>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</si>
  <si>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</si>
  <si>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</si>
  <si>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</si>
  <si>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</si>
  <si>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</si>
  <si>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</si>
  <si>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</si>
  <si>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</si>
  <si>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</si>
  <si>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</si>
  <si>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</si>
  <si>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</si>
  <si>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</si>
  <si>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</si>
  <si>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</si>
  <si>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</si>
  <si>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</si>
  <si>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</si>
  <si>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</si>
  <si>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</si>
  <si>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</si>
  <si>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</si>
  <si>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</si>
  <si>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</si>
  <si>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</si>
  <si>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</si>
  <si>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</si>
  <si>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</si>
  <si>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</si>
  <si>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</si>
  <si>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</si>
  <si>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</si>
  <si>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</si>
  <si>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</si>
  <si>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</si>
  <si>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</si>
  <si>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</si>
  <si>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</si>
  <si>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</si>
  <si>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</si>
  <si>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</si>
  <si>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</si>
  <si>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</si>
  <si>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</si>
  <si>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</si>
  <si>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</si>
  <si>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</si>
  <si>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</si>
  <si>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</si>
  <si>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</si>
  <si>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</si>
  <si>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</si>
  <si>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</si>
  <si>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</si>
  <si>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</si>
  <si>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</si>
  <si>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</si>
  <si>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</si>
  <si>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</si>
  <si>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</si>
  <si>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</si>
  <si>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</si>
  <si>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</si>
  <si>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</si>
  <si>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</si>
  <si>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</si>
  <si>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</si>
  <si>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</si>
  <si>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</si>
  <si>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</si>
  <si>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</si>
  <si>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</si>
  <si>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</si>
  <si>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</si>
  <si>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</si>
  <si>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</si>
  <si>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</si>
  <si>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</si>
  <si>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</si>
  <si>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</si>
  <si>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</si>
  <si>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</si>
  <si>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</si>
  <si>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</si>
  <si>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</si>
  <si>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</si>
  <si>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</si>
  <si>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</si>
  <si>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</si>
  <si>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</si>
  <si>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</si>
  <si>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</si>
  <si>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</si>
  <si>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</si>
  <si>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</si>
  <si>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</si>
  <si>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</si>
  <si>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</si>
  <si>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</si>
  <si>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</si>
  <si>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</si>
  <si>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</si>
  <si>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</si>
  <si>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</si>
  <si>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</si>
  <si>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</si>
  <si>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</si>
  <si>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</si>
  <si>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</si>
  <si>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</si>
  <si>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</si>
  <si>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</si>
  <si>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</si>
  <si>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</si>
  <si>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</si>
  <si>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</si>
  <si>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</si>
  <si>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</si>
  <si>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</si>
  <si>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</si>
  <si>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</si>
  <si>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</si>
  <si>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</si>
  <si>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</si>
  <si>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</si>
  <si>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</si>
  <si>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</si>
  <si>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</si>
  <si>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</si>
  <si>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</si>
  <si>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</si>
  <si>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</si>
  <si>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</si>
  <si>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</si>
  <si>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</si>
  <si>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</si>
  <si>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</si>
  <si>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</si>
  <si>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</si>
  <si>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</si>
  <si>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</si>
  <si>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</si>
  <si>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</si>
  <si>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</si>
  <si>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</si>
  <si>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</si>
  <si>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</si>
  <si>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</si>
  <si>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</si>
  <si>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</si>
  <si>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</si>
  <si>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</si>
  <si>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</si>
  <si>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</si>
  <si>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</si>
  <si>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</si>
  <si>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</si>
  <si>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</si>
  <si>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</si>
  <si>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</si>
  <si>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</si>
  <si>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</si>
  <si>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</si>
  <si>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</si>
  <si>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</si>
  <si>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</si>
  <si>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</si>
  <si>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</si>
  <si>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</si>
  <si>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</si>
  <si>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</si>
  <si>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</si>
  <si>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</si>
  <si>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</si>
  <si>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</si>
  <si>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</si>
  <si>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</si>
  <si>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</si>
  <si>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</si>
  <si>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</si>
  <si>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</si>
  <si>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</si>
  <si>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</si>
  <si>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</si>
  <si>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</si>
  <si>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</si>
  <si>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</si>
  <si>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</si>
  <si>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</si>
  <si>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</si>
  <si>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</si>
  <si>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</si>
  <si>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</si>
  <si>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</si>
  <si>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</si>
  <si>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</si>
  <si>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</si>
  <si>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</si>
  <si>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</si>
  <si>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</si>
  <si>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</si>
  <si>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</si>
  <si>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</si>
  <si>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</si>
  <si>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</si>
  <si>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</si>
  <si>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</si>
  <si>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</si>
  <si>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</si>
  <si>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</si>
  <si>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</si>
  <si>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</si>
  <si>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</si>
  <si>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</si>
  <si>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</si>
  <si>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</si>
  <si>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</si>
  <si>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</si>
  <si>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</si>
  <si>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</si>
  <si>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</si>
  <si>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</si>
  <si>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</si>
  <si>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</si>
  <si>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</si>
  <si>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</si>
  <si>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</si>
  <si>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</si>
  <si>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</si>
  <si>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</si>
  <si>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</si>
  <si>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</si>
  <si>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</si>
  <si>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</si>
  <si>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</si>
  <si>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</si>
  <si>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</si>
  <si>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</si>
  <si>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</si>
  <si>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</si>
  <si>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</si>
  <si>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</si>
  <si>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</si>
  <si>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</si>
  <si>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</si>
  <si>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</si>
  <si>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</si>
  <si>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</si>
  <si>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</si>
  <si>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</si>
  <si>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</si>
  <si>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</si>
  <si>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</si>
  <si>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</si>
  <si>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</si>
  <si>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</si>
  <si>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</si>
  <si>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</si>
  <si>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</si>
  <si>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</si>
  <si>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</si>
  <si>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</si>
  <si>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</si>
  <si>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</si>
  <si>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</si>
  <si>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</si>
  <si>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</si>
  <si>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</si>
  <si>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</si>
  <si>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</si>
  <si>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</si>
  <si>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</si>
  <si>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</si>
  <si>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</si>
  <si>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</si>
  <si>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</si>
  <si>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</si>
  <si>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</si>
  <si>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</si>
  <si>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</si>
  <si>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</si>
  <si>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</si>
  <si>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</si>
  <si>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</si>
  <si>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</si>
  <si>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</si>
  <si>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</si>
  <si>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</si>
  <si>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</si>
  <si>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</si>
  <si>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</si>
  <si>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</si>
  <si>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</si>
  <si>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</si>
  <si>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</si>
  <si>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</si>
  <si>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</si>
  <si>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</si>
  <si>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</si>
  <si>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</si>
  <si>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</si>
  <si>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</si>
  <si>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</si>
  <si>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</si>
  <si>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</si>
  <si>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</si>
  <si>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</si>
  <si>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</si>
  <si>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</si>
  <si>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</si>
  <si>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</si>
  <si>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</si>
  <si>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</si>
  <si>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</si>
  <si>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</si>
  <si>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</si>
  <si>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</si>
  <si>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</si>
  <si>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</si>
  <si>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</si>
  <si>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</si>
  <si>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</si>
  <si>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</si>
  <si>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</si>
  <si>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</si>
  <si>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</si>
  <si>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</si>
  <si>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</si>
  <si>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</si>
  <si>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</si>
  <si>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</si>
  <si>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</si>
  <si>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</si>
  <si>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</si>
  <si>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</si>
  <si>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</si>
  <si>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</si>
  <si>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</si>
  <si>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</si>
  <si>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</si>
  <si>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</si>
  <si>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</si>
  <si>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</si>
  <si>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</si>
  <si>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</si>
  <si>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</si>
  <si>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</si>
  <si>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</si>
  <si>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</si>
  <si>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</si>
  <si>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</si>
  <si>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</si>
  <si>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</si>
  <si>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</si>
  <si>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</si>
  <si>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</si>
  <si>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</si>
  <si>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</si>
  <si>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</si>
  <si>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</si>
  <si>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</si>
  <si>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</si>
  <si>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</si>
  <si>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</si>
  <si>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</si>
  <si>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</si>
  <si>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</si>
  <si>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</si>
  <si>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</si>
  <si>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</si>
  <si>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</si>
  <si>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</si>
  <si>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</si>
  <si>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</si>
  <si>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</si>
  <si>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</si>
  <si>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</si>
  <si>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</si>
  <si>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</si>
  <si>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</si>
  <si>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</si>
  <si>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</si>
  <si>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</si>
  <si>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</si>
  <si>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</si>
  <si>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</si>
  <si>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</si>
  <si>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</si>
  <si>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</si>
  <si>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</si>
  <si>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</si>
  <si>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</si>
  <si>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</si>
  <si>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</si>
  <si>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</si>
  <si>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</si>
  <si>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</si>
  <si>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</si>
  <si>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</si>
  <si>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</si>
  <si>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</si>
  <si>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</si>
  <si>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</si>
  <si>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</si>
  <si>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</si>
  <si>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</si>
  <si>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</si>
  <si>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</si>
  <si>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</si>
  <si>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</si>
  <si>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</si>
  <si>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</si>
  <si>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</si>
  <si>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</si>
  <si>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</si>
  <si>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</si>
  <si>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</si>
  <si>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</si>
  <si>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</si>
  <si>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</si>
  <si>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</si>
  <si>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</si>
  <si>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</si>
  <si>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</si>
  <si>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</si>
  <si>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</si>
  <si>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</si>
  <si>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</si>
  <si>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</si>
  <si>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</si>
  <si>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</si>
  <si>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</si>
  <si>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</si>
  <si>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</si>
  <si>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</si>
  <si>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</si>
  <si>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</si>
  <si>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</si>
  <si>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</si>
  <si>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</si>
  <si>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</si>
  <si>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</si>
  <si>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</si>
  <si>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</si>
  <si>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</si>
  <si>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</si>
  <si>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</si>
  <si>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</si>
  <si>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</si>
  <si>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</si>
  <si>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</si>
  <si>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</si>
  <si>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</si>
  <si>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</si>
  <si>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</si>
  <si>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</si>
  <si>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</si>
  <si>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</si>
  <si>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</si>
  <si>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</si>
  <si>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</si>
  <si>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</si>
  <si>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</si>
  <si>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</si>
  <si>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</si>
  <si>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</si>
  <si>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</si>
  <si>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</si>
  <si>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</si>
  <si>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</si>
  <si>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</si>
  <si>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</si>
  <si>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</si>
  <si>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</si>
  <si>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</si>
  <si>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</si>
  <si>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</si>
  <si>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</si>
  <si>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</si>
  <si>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</si>
  <si>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</si>
  <si>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</si>
  <si>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</si>
  <si>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</si>
  <si>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</si>
  <si>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</si>
  <si>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</si>
  <si>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</si>
  <si>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</si>
  <si>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</si>
  <si>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</si>
  <si>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</si>
  <si>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</si>
  <si>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</si>
  <si>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</si>
  <si>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</si>
  <si>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</si>
  <si>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</si>
  <si>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</si>
  <si>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</si>
  <si>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</si>
  <si>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</si>
  <si>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</si>
  <si>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</si>
  <si>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</si>
  <si>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</si>
  <si>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</si>
  <si>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</si>
  <si>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</si>
  <si>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</si>
  <si>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</si>
  <si>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</si>
  <si>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</si>
  <si>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</si>
  <si>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</si>
  <si>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</si>
  <si>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</si>
  <si>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</si>
  <si>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</si>
  <si>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</si>
  <si>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</si>
  <si>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</si>
  <si>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</si>
  <si>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</si>
  <si>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</si>
  <si>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</si>
  <si>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</si>
  <si>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</si>
  <si>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</si>
  <si>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</si>
  <si>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</si>
  <si>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</si>
  <si>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</si>
  <si>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</si>
  <si>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</si>
  <si>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</si>
  <si>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</si>
  <si>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</si>
  <si>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</si>
  <si>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</si>
  <si>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</si>
  <si>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</si>
  <si>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</si>
  <si>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</si>
  <si>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</si>
  <si>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</si>
  <si>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</si>
  <si>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</si>
  <si>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</si>
  <si>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</si>
  <si>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</si>
  <si>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</si>
  <si>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</si>
  <si>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</si>
  <si>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</si>
  <si>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</si>
  <si>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</si>
  <si>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</si>
  <si>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</si>
  <si>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</si>
  <si>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</si>
  <si>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</si>
  <si>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</si>
  <si>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</si>
  <si>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</si>
  <si>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</si>
  <si>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</si>
  <si>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</si>
  <si>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</si>
  <si>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</si>
  <si>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</si>
  <si>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</si>
  <si>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</si>
  <si>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</si>
  <si>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</si>
  <si>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</si>
  <si>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</si>
  <si>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</si>
  <si>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</si>
  <si>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</si>
  <si>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</si>
  <si>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</si>
  <si>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</si>
  <si>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</si>
  <si>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</si>
  <si>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</si>
  <si>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</si>
  <si>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</si>
  <si>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</si>
  <si>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</si>
  <si>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</si>
  <si>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</si>
  <si>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</si>
  <si>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</si>
  <si>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</si>
  <si>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</si>
  <si>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</si>
  <si>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</si>
  <si>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</si>
  <si>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</si>
  <si>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</si>
  <si>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</si>
  <si>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</si>
  <si>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</si>
  <si>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</si>
  <si>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</si>
  <si>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</si>
  <si>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</si>
  <si>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</si>
  <si>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</si>
  <si>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</si>
  <si>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</si>
  <si>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</si>
  <si>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</si>
  <si>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</si>
  <si>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</si>
  <si>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</si>
  <si>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</si>
  <si>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</si>
  <si>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</si>
  <si>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</si>
  <si>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</si>
  <si>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</si>
  <si>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</si>
  <si>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</si>
  <si>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</si>
  <si>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</si>
  <si>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</si>
  <si>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</si>
  <si>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</si>
  <si>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</si>
  <si>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</si>
  <si>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</si>
  <si>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</si>
  <si>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</si>
  <si>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</si>
  <si>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</si>
  <si>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</si>
  <si>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</si>
  <si>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</si>
  <si>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</si>
  <si>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</si>
  <si>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</si>
  <si>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</si>
  <si>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</si>
  <si>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</si>
  <si>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</si>
  <si>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</si>
  <si>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</si>
  <si>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</si>
  <si>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</si>
  <si>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</si>
  <si>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</si>
  <si>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</si>
  <si>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</si>
  <si>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</si>
  <si>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</si>
  <si>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</si>
  <si>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</si>
  <si>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</si>
  <si>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</si>
  <si>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</si>
  <si>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</si>
  <si>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</si>
  <si>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</si>
  <si>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</si>
  <si>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</si>
  <si>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</si>
  <si>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</si>
  <si>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</si>
  <si>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</si>
  <si>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</si>
  <si>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</si>
  <si>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</si>
  <si>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</si>
  <si>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</si>
  <si>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</si>
  <si>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</si>
  <si>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</si>
  <si>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</si>
  <si>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</si>
  <si>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</si>
  <si>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</si>
  <si>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</si>
  <si>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</si>
  <si>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</si>
  <si>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</si>
  <si>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</si>
  <si>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</si>
  <si>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</si>
  <si>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</si>
  <si>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</si>
  <si>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</si>
  <si>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</si>
  <si>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</si>
  <si>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</si>
  <si>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</si>
  <si>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</si>
  <si>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</si>
  <si>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</si>
  <si>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</si>
  <si>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</si>
  <si>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</si>
  <si>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</si>
  <si>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</si>
  <si>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</si>
  <si>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</si>
  <si>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</si>
  <si>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</si>
  <si>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</si>
  <si>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</si>
  <si>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</si>
  <si>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</si>
  <si>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</si>
  <si>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</si>
  <si>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</si>
  <si>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</si>
  <si>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</si>
  <si>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</si>
  <si>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</si>
  <si>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</si>
  <si>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</si>
  <si>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</si>
  <si>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</si>
  <si>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</si>
  <si>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</si>
  <si>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</si>
  <si>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</si>
  <si>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</si>
  <si>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</si>
  <si>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</si>
  <si>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</si>
  <si>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</si>
  <si>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</si>
  <si>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</si>
  <si>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</si>
  <si>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</si>
  <si>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</si>
  <si>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</si>
  <si>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</si>
  <si>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</si>
  <si>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</si>
  <si>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</si>
  <si>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</si>
  <si>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</si>
  <si>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</si>
  <si>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</si>
  <si>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</si>
  <si>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</si>
  <si>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</si>
  <si>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</si>
  <si>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</si>
  <si>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</si>
  <si>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</si>
  <si>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</si>
  <si>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</si>
  <si>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</si>
  <si>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</si>
  <si>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</si>
  <si>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</si>
  <si>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</si>
  <si>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</si>
  <si>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</si>
  <si>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</si>
  <si>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</si>
  <si>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</si>
  <si>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</si>
  <si>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</si>
  <si>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</si>
  <si>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</si>
  <si>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</si>
  <si>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</si>
  <si>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</si>
  <si>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</si>
  <si>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</si>
  <si>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</si>
  <si>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</si>
  <si>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</si>
  <si>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</si>
  <si>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</si>
  <si>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</si>
  <si>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</si>
  <si>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</si>
  <si>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</si>
  <si>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</si>
  <si>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</si>
  <si>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</si>
  <si>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</si>
  <si>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</si>
  <si>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</si>
  <si>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</si>
  <si>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</si>
  <si>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</si>
  <si>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</si>
  <si>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</si>
  <si>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</si>
  <si>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</si>
  <si>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</si>
  <si>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</si>
  <si>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</si>
  <si>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</si>
  <si>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</si>
  <si>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</si>
  <si>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</si>
  <si>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</si>
  <si>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</si>
  <si>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</si>
  <si>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</si>
  <si>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</si>
  <si>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</si>
  <si>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</si>
  <si>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</si>
  <si>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</si>
  <si>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</si>
  <si>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</si>
  <si>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</si>
  <si>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</si>
  <si>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</si>
  <si>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</si>
  <si>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</si>
  <si>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</si>
  <si>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</si>
  <si>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</si>
  <si>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</si>
  <si>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</si>
  <si>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</si>
  <si>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</si>
  <si>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</si>
  <si>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</si>
  <si>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</si>
  <si>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</si>
  <si>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</si>
  <si>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</si>
  <si>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</si>
  <si>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</si>
  <si>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</si>
  <si>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</si>
  <si>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</si>
  <si>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</si>
  <si>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</si>
  <si>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</si>
  <si>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</si>
  <si>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</si>
  <si>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</si>
  <si>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</si>
  <si>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</si>
  <si>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</si>
  <si>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</si>
  <si>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</si>
  <si>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</si>
  <si>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</si>
  <si>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</si>
  <si>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</si>
  <si>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</si>
  <si>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</si>
  <si>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</si>
  <si>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</si>
  <si>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</si>
  <si>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</si>
  <si>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</si>
  <si>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</si>
  <si>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</si>
  <si>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</si>
  <si>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</si>
  <si>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</si>
  <si>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</si>
  <si>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</si>
  <si>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</si>
  <si>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</si>
  <si>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</si>
  <si>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</si>
  <si>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</si>
  <si>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</si>
  <si>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</si>
  <si>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</si>
  <si>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</si>
  <si>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</si>
  <si>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</si>
  <si>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</si>
  <si>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</si>
  <si>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</si>
  <si>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</si>
  <si>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</si>
  <si>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</si>
  <si>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</si>
  <si>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</si>
  <si>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</si>
  <si>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</si>
  <si>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</si>
  <si>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</si>
  <si>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</si>
  <si>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</si>
  <si>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</si>
  <si>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</si>
  <si>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</si>
  <si>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</si>
  <si>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</si>
  <si>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</si>
  <si>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</si>
  <si>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</si>
  <si>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</si>
  <si>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</si>
  <si>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</si>
  <si>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</si>
  <si>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</si>
  <si>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</si>
  <si>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</si>
  <si>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</si>
  <si>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</si>
  <si>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</si>
  <si>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</si>
  <si>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</si>
  <si>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</si>
  <si>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</si>
  <si>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</si>
  <si>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</si>
  <si>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</si>
  <si>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</si>
  <si>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</si>
  <si>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</si>
  <si>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</si>
  <si>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</si>
  <si>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</si>
  <si>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</si>
  <si>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</si>
  <si>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</si>
  <si>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</si>
  <si>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</si>
  <si>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</si>
  <si>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</si>
  <si>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</si>
  <si>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</si>
  <si>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</si>
  <si>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</si>
  <si>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</si>
  <si>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</si>
  <si>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</si>
  <si>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</si>
  <si>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</si>
  <si>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</si>
  <si>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</si>
  <si>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</si>
  <si>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</si>
  <si>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</si>
  <si>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</si>
  <si>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</si>
  <si>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</si>
  <si>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</si>
  <si>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</si>
  <si>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</si>
  <si>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</si>
  <si>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</si>
  <si>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</si>
  <si>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</si>
  <si>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</si>
  <si>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</si>
  <si>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</si>
  <si>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</si>
  <si>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</si>
  <si>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</si>
  <si>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</si>
  <si>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</si>
  <si>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</si>
  <si>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</si>
  <si>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</si>
  <si>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</si>
  <si>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</si>
  <si>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</si>
  <si>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</si>
  <si>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</si>
  <si>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</si>
  <si>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</si>
  <si>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</si>
  <si>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</si>
  <si>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</si>
  <si>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</si>
  <si>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</si>
  <si>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</si>
  <si>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</si>
  <si>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</si>
  <si>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</si>
  <si>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</si>
  <si>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</si>
  <si>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</si>
  <si>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</si>
  <si>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</si>
  <si>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</si>
  <si>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</si>
  <si>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</si>
  <si>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</si>
  <si>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</si>
  <si>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</si>
  <si>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</si>
  <si>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</si>
  <si>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</si>
  <si>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</si>
  <si>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</si>
  <si>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</si>
  <si>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</si>
  <si>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</si>
  <si>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</si>
  <si>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</si>
  <si>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</si>
  <si>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</si>
  <si>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</si>
  <si>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</si>
  <si>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</si>
  <si>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</si>
  <si>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</si>
  <si>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</si>
  <si>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</si>
  <si>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</si>
  <si>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</si>
  <si>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</si>
  <si>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</si>
  <si>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</si>
  <si>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</si>
  <si>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</si>
  <si>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</si>
  <si>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</si>
  <si>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</si>
  <si>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</si>
  <si>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</si>
  <si>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</si>
  <si>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</si>
  <si>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</si>
  <si>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</si>
  <si>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</si>
  <si>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</si>
  <si>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</si>
  <si>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</si>
  <si>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</si>
  <si>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</si>
  <si>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</si>
  <si>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</si>
  <si>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</si>
  <si>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</si>
  <si>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</si>
  <si>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</si>
  <si>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</si>
  <si>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</si>
  <si>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</si>
  <si>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</si>
  <si>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</si>
  <si>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</si>
  <si>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</si>
  <si>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</si>
  <si>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</si>
  <si>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</si>
  <si>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</si>
  <si>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</si>
  <si>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</si>
  <si>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</si>
  <si>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</si>
  <si>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</si>
  <si>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</si>
  <si>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</si>
  <si>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</si>
  <si>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</si>
  <si>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</si>
  <si>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</si>
  <si>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</si>
  <si>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</si>
  <si>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</si>
  <si>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</si>
  <si>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</si>
  <si>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</si>
  <si>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</si>
  <si>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</si>
  <si>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</si>
  <si>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</si>
  <si>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</si>
  <si>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</si>
  <si>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</si>
  <si>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</si>
  <si>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</si>
  <si>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</si>
  <si>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</si>
  <si>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</si>
  <si>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</si>
  <si>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</si>
  <si>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</si>
  <si>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</si>
  <si>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</si>
  <si>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</si>
  <si>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</si>
  <si>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</si>
  <si>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</si>
  <si>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</si>
  <si>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</si>
  <si>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</si>
  <si>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</si>
  <si>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</si>
  <si>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</si>
  <si>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</si>
  <si>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</si>
  <si>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</si>
  <si>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</si>
  <si>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</si>
  <si>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</si>
  <si>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</si>
  <si>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</si>
  <si>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</si>
  <si>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</si>
  <si>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</si>
  <si>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</si>
  <si>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</si>
  <si>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</si>
  <si>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</si>
  <si>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</si>
  <si>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</si>
  <si>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</si>
  <si>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</si>
  <si>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</si>
  <si>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</si>
  <si>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</si>
  <si>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</si>
  <si>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</si>
  <si>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</si>
  <si>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</si>
  <si>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</si>
  <si>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</si>
  <si>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</si>
  <si>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</si>
  <si>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</si>
  <si>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</si>
  <si>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</si>
  <si>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</si>
  <si>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</si>
  <si>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</si>
  <si>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</si>
  <si>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</si>
  <si>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</si>
  <si>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</si>
  <si>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</si>
  <si>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</si>
  <si>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</si>
  <si>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</si>
  <si>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</si>
  <si>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</si>
  <si>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</si>
  <si>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</si>
  <si>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</si>
  <si>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</si>
  <si>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</si>
  <si>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</si>
  <si>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</si>
  <si>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</si>
  <si>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</si>
  <si>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</si>
  <si>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</si>
  <si>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</si>
  <si>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</si>
  <si>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</si>
  <si>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</si>
  <si>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</si>
  <si>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</si>
  <si>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</si>
  <si>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</si>
  <si>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</si>
  <si>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</si>
  <si>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</si>
  <si>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</si>
  <si>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</si>
  <si>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</si>
  <si>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</si>
  <si>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</si>
  <si>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</si>
  <si>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</si>
  <si>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</si>
  <si>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</si>
  <si>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</si>
  <si>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</si>
  <si>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</si>
  <si>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</si>
  <si>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</si>
  <si>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</si>
  <si>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</si>
  <si>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</si>
  <si>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</si>
  <si>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</si>
  <si>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</si>
  <si>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</si>
  <si>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</si>
  <si>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</si>
  <si>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</si>
  <si>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</si>
  <si>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</si>
  <si>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</si>
  <si>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</si>
  <si>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</si>
  <si>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</si>
  <si>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</si>
  <si>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</si>
  <si>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</si>
  <si>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</si>
  <si>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</si>
  <si>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</si>
  <si>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</si>
  <si>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</si>
  <si>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</si>
  <si>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</si>
  <si>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</si>
  <si>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</si>
  <si>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</si>
  <si>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</si>
  <si>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</si>
  <si>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</si>
  <si>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</si>
  <si>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</si>
  <si>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</si>
  <si>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</si>
  <si>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</si>
  <si>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</si>
  <si>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</si>
  <si>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</si>
  <si>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</si>
  <si>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</si>
  <si>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</si>
  <si>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</si>
  <si>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</si>
  <si>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</si>
  <si>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</si>
  <si>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</si>
  <si>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</si>
  <si>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</si>
  <si>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</si>
  <si>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</si>
  <si>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</si>
  <si>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</si>
  <si>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</si>
  <si>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</si>
  <si>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</si>
  <si>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</si>
  <si>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</si>
  <si>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</si>
  <si>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</si>
  <si>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</si>
  <si>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</si>
  <si>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</si>
  <si>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</si>
  <si>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</si>
  <si>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</si>
  <si>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</si>
  <si>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</si>
  <si>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</si>
  <si>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</si>
  <si>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</si>
  <si>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</si>
  <si>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</si>
  <si>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</si>
  <si>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</si>
  <si>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</si>
  <si>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</si>
  <si>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</si>
  <si>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</si>
  <si>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</si>
  <si>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</si>
  <si>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</si>
  <si>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</si>
  <si>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</si>
  <si>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</si>
  <si>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</si>
  <si>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</si>
  <si>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</si>
  <si>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</si>
  <si>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</si>
  <si>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</si>
  <si>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</si>
  <si>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</si>
  <si>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</si>
  <si>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</si>
  <si>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</si>
  <si>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</si>
  <si>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</si>
  <si>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</si>
  <si>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</si>
  <si>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</si>
  <si>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</si>
  <si>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</si>
  <si>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</si>
  <si>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</si>
  <si>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</si>
  <si>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</si>
  <si>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</si>
  <si>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</si>
  <si>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</si>
  <si>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</si>
  <si>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</si>
  <si>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</si>
  <si>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</si>
  <si>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</si>
  <si>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</si>
  <si>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</si>
  <si>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</si>
  <si>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</si>
  <si>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</si>
  <si>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</si>
  <si>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</si>
  <si>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</si>
  <si>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</si>
  <si>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</si>
  <si>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</si>
  <si>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</si>
  <si>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</si>
  <si>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</si>
  <si>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</si>
  <si>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</si>
  <si>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</si>
  <si>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</si>
  <si>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</si>
  <si>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</si>
  <si>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</si>
  <si>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</si>
  <si>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</si>
  <si>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</si>
  <si>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</si>
  <si>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</si>
  <si>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</si>
  <si>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</si>
  <si>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</si>
  <si>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</si>
  <si>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</si>
  <si>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</si>
  <si>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</si>
  <si>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</si>
  <si>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</si>
  <si>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</si>
  <si>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</si>
  <si>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</si>
  <si>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</si>
  <si>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</si>
  <si>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</si>
  <si>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</si>
  <si>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</si>
  <si>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</si>
  <si>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</si>
  <si>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</si>
  <si>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</si>
  <si>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</si>
  <si>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</si>
  <si>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</si>
  <si>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</si>
  <si>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</si>
  <si>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</si>
  <si>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</si>
  <si>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</si>
  <si>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</si>
  <si>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</si>
  <si>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</si>
  <si>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</si>
  <si>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</si>
  <si>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</si>
  <si>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</si>
  <si>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</si>
  <si>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</si>
  <si>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</si>
  <si>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</si>
  <si>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</si>
  <si>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</si>
  <si>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</si>
  <si>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</si>
  <si>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</si>
  <si>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</si>
  <si>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</si>
  <si>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</si>
  <si>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</si>
  <si>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</si>
  <si>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</si>
  <si>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</si>
  <si>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</si>
  <si>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</si>
  <si>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</si>
  <si>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</si>
  <si>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</si>
  <si>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</si>
  <si>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</si>
  <si>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</si>
  <si>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</si>
  <si>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</si>
  <si>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</si>
  <si>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</si>
  <si>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</si>
  <si>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</si>
  <si>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</si>
  <si>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</si>
  <si>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</si>
  <si>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</si>
  <si>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</si>
  <si>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</si>
  <si>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</si>
  <si>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</si>
  <si>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</si>
  <si>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</si>
  <si>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</si>
  <si>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</si>
  <si>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</si>
  <si>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</si>
  <si>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</si>
  <si>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</si>
  <si>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</si>
  <si>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</si>
  <si>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</si>
  <si>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</si>
  <si>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</si>
  <si>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</si>
  <si>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</si>
  <si>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</si>
  <si>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</si>
  <si>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</si>
  <si>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</si>
  <si>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</si>
  <si>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</si>
  <si>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</si>
  <si>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</si>
  <si>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</si>
  <si>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</si>
  <si>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</si>
  <si>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</si>
  <si>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</si>
  <si>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</si>
  <si>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</si>
  <si>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</si>
  <si>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</si>
  <si>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</si>
  <si>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</si>
  <si>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</si>
  <si>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</si>
  <si>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</si>
  <si>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</si>
  <si>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</si>
  <si>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</si>
  <si>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</si>
  <si>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</si>
  <si>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</si>
  <si>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</si>
  <si>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</si>
  <si>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</si>
  <si>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</si>
  <si>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</si>
  <si>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</si>
  <si>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</si>
  <si>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</si>
  <si>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</si>
  <si>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</si>
  <si>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</si>
  <si>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</si>
  <si>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</si>
  <si>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</si>
  <si>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</si>
  <si>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</si>
  <si>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</si>
  <si>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</si>
  <si>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</si>
  <si>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</si>
  <si>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</si>
  <si>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</si>
  <si>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</si>
  <si>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</si>
  <si>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</si>
  <si>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</si>
  <si>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</si>
  <si>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</si>
  <si>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</si>
  <si>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</si>
  <si>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</si>
  <si>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</si>
  <si>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</si>
  <si>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</si>
  <si>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</si>
  <si>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</si>
  <si>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</si>
  <si>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</si>
  <si>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</si>
  <si>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</si>
  <si>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</si>
  <si>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</si>
  <si>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</si>
  <si>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</si>
  <si>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</si>
  <si>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</si>
  <si>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</si>
  <si>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</si>
  <si>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</si>
  <si>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</si>
  <si>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</si>
  <si>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</si>
  <si>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</si>
  <si>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</si>
  <si>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</si>
  <si>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</si>
  <si>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</si>
  <si>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</si>
  <si>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</si>
  <si>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</si>
  <si>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</si>
  <si>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</si>
  <si>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</si>
  <si>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</si>
  <si>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</si>
  <si>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</si>
  <si>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</si>
  <si>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</si>
  <si>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</si>
  <si>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</si>
  <si>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</si>
  <si>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</si>
  <si>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</si>
  <si>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</si>
  <si>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</si>
  <si>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</si>
  <si>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</si>
  <si>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</si>
  <si>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</si>
  <si>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</si>
  <si>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</si>
  <si>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</si>
  <si>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</si>
  <si>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</si>
  <si>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</si>
  <si>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</si>
  <si>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</si>
  <si>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</si>
  <si>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</si>
  <si>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</si>
  <si>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</si>
  <si>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</si>
  <si>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</si>
  <si>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</si>
  <si>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</si>
  <si>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</si>
  <si>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</si>
  <si>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</si>
  <si>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</si>
  <si>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</si>
  <si>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</si>
  <si>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</si>
  <si>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</si>
  <si>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</si>
  <si>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</si>
  <si>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</si>
  <si>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</si>
  <si>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</si>
  <si>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</si>
  <si>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</si>
  <si>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</si>
  <si>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</si>
  <si>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</si>
  <si>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</si>
  <si>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</si>
  <si>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</si>
  <si>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</si>
  <si>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</si>
  <si>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</si>
  <si>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</si>
  <si>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</si>
  <si>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</si>
  <si>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</si>
  <si>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</si>
  <si>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</si>
  <si>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</si>
  <si>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</si>
  <si>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</si>
  <si>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</si>
  <si>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</si>
  <si>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</si>
  <si>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</si>
  <si>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</si>
  <si>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</si>
  <si>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</si>
  <si>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</si>
  <si>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</si>
  <si>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</si>
  <si>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</si>
  <si>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</si>
  <si>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</si>
  <si>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</si>
  <si>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</si>
  <si>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</si>
  <si>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</si>
  <si>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</si>
  <si>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</si>
  <si>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</si>
  <si>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</si>
  <si>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</si>
  <si>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</si>
  <si>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</si>
  <si>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</si>
  <si>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</si>
  <si>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</si>
  <si>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</si>
  <si>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</si>
  <si>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</si>
  <si>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</si>
  <si>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</si>
  <si>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</si>
  <si>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</si>
  <si>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</si>
  <si>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</si>
  <si>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</si>
  <si>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</si>
  <si>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</si>
  <si>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</si>
  <si>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</si>
  <si>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</si>
  <si>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</si>
  <si>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</si>
  <si>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</si>
  <si>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</si>
  <si>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</si>
  <si>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</si>
  <si>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</si>
  <si>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</si>
  <si>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</si>
  <si>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</si>
  <si>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</si>
  <si>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</si>
  <si>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</si>
  <si>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</si>
  <si>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</si>
  <si>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</si>
  <si>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</si>
  <si>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</si>
  <si>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</si>
  <si>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</si>
  <si>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</si>
  <si>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</si>
  <si>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</si>
  <si>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</si>
  <si>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</si>
  <si>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</si>
  <si>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</si>
  <si>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</si>
  <si>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</si>
  <si>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</si>
  <si>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</si>
  <si>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</si>
  <si>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</si>
  <si>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</si>
  <si>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</si>
  <si>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</si>
  <si>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</si>
  <si>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</si>
  <si>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</si>
  <si>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</si>
  <si>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</si>
  <si>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</si>
  <si>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</si>
  <si>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</si>
  <si>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</si>
  <si>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</si>
  <si>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</si>
  <si>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</si>
  <si>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</si>
  <si>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</si>
  <si>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</si>
  <si>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</si>
  <si>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</si>
  <si>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</si>
  <si>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</si>
  <si>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</si>
  <si>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</si>
  <si>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</si>
  <si>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</si>
  <si>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</si>
  <si>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</si>
  <si>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</si>
  <si>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</si>
  <si>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</si>
  <si>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</si>
  <si>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</si>
  <si>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</si>
  <si>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</si>
  <si>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</si>
  <si>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</si>
  <si>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</si>
  <si>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</si>
  <si>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</si>
  <si>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</si>
  <si>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</si>
  <si>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</si>
  <si>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</si>
  <si>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</si>
  <si>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</si>
  <si>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</si>
  <si>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</si>
  <si>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</si>
  <si>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</si>
  <si>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</si>
  <si>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</si>
  <si>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</si>
  <si>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</si>
  <si>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</si>
  <si>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</si>
  <si>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</si>
  <si>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</si>
  <si>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</si>
  <si>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</si>
  <si>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</si>
  <si>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</si>
  <si>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</si>
  <si>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</si>
  <si>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</si>
  <si>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</si>
  <si>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</si>
  <si>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</si>
  <si>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</si>
  <si>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</si>
  <si>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</si>
  <si>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</si>
  <si>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</si>
  <si>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</si>
  <si>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</si>
  <si>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</si>
  <si>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</si>
  <si>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</si>
  <si>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</si>
  <si>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</si>
  <si>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</si>
  <si>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</si>
  <si>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</si>
  <si>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</si>
  <si>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</si>
  <si>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</si>
  <si>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</si>
  <si>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</si>
  <si>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</si>
  <si>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</si>
  <si>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</si>
  <si>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</si>
  <si>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</si>
  <si>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</si>
  <si>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</si>
  <si>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</si>
  <si>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</si>
  <si>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</si>
  <si>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</si>
  <si>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</si>
  <si>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</si>
  <si>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</si>
  <si>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</si>
  <si>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</si>
  <si>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</si>
  <si>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</si>
  <si>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</si>
  <si>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</si>
  <si>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</si>
  <si>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</si>
  <si>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</si>
  <si>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</si>
  <si>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</si>
  <si>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</si>
  <si>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</si>
  <si>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</si>
  <si>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</si>
  <si>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</si>
  <si>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</si>
  <si>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</si>
  <si>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</si>
  <si>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</si>
  <si>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</si>
  <si>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</si>
  <si>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</si>
  <si>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</si>
  <si>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</si>
  <si>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</si>
  <si>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</si>
  <si>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</si>
  <si>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</si>
  <si>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</si>
  <si>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</si>
  <si>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</si>
  <si>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</si>
  <si>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</si>
  <si>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</si>
  <si>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</si>
  <si>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</si>
  <si>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</si>
  <si>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</si>
  <si>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</si>
  <si>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</si>
  <si>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</si>
  <si>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</si>
  <si>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</si>
  <si>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</si>
  <si>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</si>
  <si>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</si>
  <si>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</si>
  <si>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</si>
  <si>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</si>
  <si>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</si>
  <si>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</si>
  <si>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</si>
  <si>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</si>
  <si>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</si>
  <si>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</si>
  <si>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</si>
  <si>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</si>
  <si>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</si>
  <si>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</si>
  <si>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</si>
  <si>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</si>
  <si>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</si>
  <si>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</si>
  <si>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</si>
  <si>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</si>
  <si>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</si>
  <si>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</si>
  <si>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</si>
  <si>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</si>
  <si>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</si>
  <si>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</si>
  <si>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</si>
  <si>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</si>
  <si>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</si>
  <si>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</si>
  <si>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</si>
  <si>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</si>
  <si>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</si>
  <si>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</si>
  <si>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</si>
  <si>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</si>
  <si>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</si>
  <si>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</si>
  <si>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</si>
  <si>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</si>
  <si>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</si>
  <si>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</si>
  <si>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</si>
  <si>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</si>
  <si>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</si>
  <si>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</si>
  <si>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</si>
  <si>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</si>
  <si>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</si>
  <si>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</si>
  <si>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</si>
  <si>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</si>
  <si>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</si>
  <si>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</si>
  <si>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</si>
  <si>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</si>
  <si>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</si>
  <si>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</si>
  <si>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</si>
  <si>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</si>
  <si>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</si>
  <si>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</si>
  <si>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</si>
  <si>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</si>
  <si>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</si>
  <si>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</si>
  <si>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</si>
  <si>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</si>
  <si>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</si>
  <si>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</si>
  <si>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</si>
  <si>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</si>
  <si>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</si>
  <si>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</si>
  <si>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</si>
  <si>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</si>
  <si>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</si>
  <si>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</si>
  <si>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</si>
  <si>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</si>
  <si>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</si>
  <si>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</si>
  <si>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</si>
  <si>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</si>
  <si>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</si>
  <si>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</si>
  <si>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</si>
  <si>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</si>
  <si>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</si>
  <si>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</si>
  <si>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</si>
  <si>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</si>
  <si>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</si>
  <si>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</si>
  <si>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</si>
  <si>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</si>
  <si>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</si>
  <si>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</si>
  <si>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</si>
  <si>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</si>
  <si>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</si>
  <si>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</si>
  <si>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</si>
  <si>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</si>
  <si>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</si>
  <si>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</si>
  <si>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</si>
  <si>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</si>
  <si>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</si>
  <si>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</si>
  <si>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</si>
  <si>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</si>
  <si>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</si>
  <si>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</si>
  <si>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</si>
  <si>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</si>
  <si>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</si>
  <si>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</si>
  <si>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</si>
  <si>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</si>
  <si>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</si>
  <si>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</si>
  <si>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</si>
  <si>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</si>
  <si>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</si>
  <si>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</si>
  <si>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</si>
  <si>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</si>
  <si>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</si>
  <si>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</si>
  <si>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</si>
  <si>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</si>
  <si>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</si>
  <si>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</si>
  <si>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</si>
  <si>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</si>
  <si>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</si>
  <si>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</si>
  <si>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</si>
  <si>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</si>
  <si>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</si>
  <si>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</si>
  <si>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</si>
  <si>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</si>
  <si>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</si>
  <si>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</si>
  <si>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</si>
  <si>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</si>
  <si>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</si>
  <si>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</si>
  <si>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</si>
  <si>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</si>
  <si>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</si>
  <si>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</si>
  <si>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</si>
  <si>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</si>
  <si>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</si>
  <si>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</si>
  <si>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</si>
  <si>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</si>
  <si>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</si>
  <si>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</si>
  <si>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</si>
  <si>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</si>
  <si>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</si>
  <si>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</si>
  <si>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</si>
  <si>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</si>
  <si>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</si>
  <si>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</si>
  <si>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</si>
  <si>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</si>
  <si>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</si>
  <si>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</si>
  <si>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</si>
  <si>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</si>
  <si>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</si>
  <si>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</si>
  <si>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</si>
  <si>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</si>
  <si>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</si>
  <si>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</si>
  <si>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</si>
  <si>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</si>
  <si>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</si>
  <si>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</si>
  <si>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</si>
  <si>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</si>
  <si>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</si>
  <si>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</si>
  <si>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</si>
  <si>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</si>
  <si>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</si>
  <si>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</si>
  <si>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</si>
  <si>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</si>
  <si>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</si>
  <si>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</si>
  <si>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</si>
  <si>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</si>
  <si>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</si>
  <si>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</si>
  <si>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</si>
  <si>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</si>
  <si>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</si>
  <si>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</si>
  <si>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</si>
  <si>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</si>
  <si>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</si>
  <si>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</si>
  <si>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</si>
  <si>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</si>
  <si>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</si>
  <si>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</si>
  <si>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</si>
  <si>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</si>
  <si>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</si>
  <si>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</si>
  <si>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</si>
  <si>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</si>
  <si>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</si>
  <si>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</si>
  <si>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</si>
  <si>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</si>
  <si>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</si>
  <si>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</si>
  <si>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</si>
  <si>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</si>
  <si>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</si>
  <si>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</si>
  <si>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</si>
  <si>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</si>
  <si>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</si>
  <si>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</si>
  <si>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</si>
  <si>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</si>
  <si>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</si>
  <si>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</si>
  <si>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</si>
  <si>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</si>
  <si>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</si>
  <si>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</si>
  <si>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</si>
  <si>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</si>
  <si>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</si>
  <si>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</si>
  <si>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</si>
  <si>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</si>
  <si>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</si>
  <si>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</si>
  <si>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</si>
  <si>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</si>
  <si>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</si>
  <si>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</si>
  <si>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</si>
  <si>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</si>
  <si>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</si>
  <si>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</si>
  <si>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</si>
  <si>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</si>
  <si>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</si>
  <si>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</si>
  <si>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</si>
  <si>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</si>
  <si>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</si>
  <si>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</si>
  <si>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</si>
  <si>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</si>
  <si>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</si>
  <si>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</si>
  <si>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</si>
  <si>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</si>
  <si>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</si>
  <si>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</si>
  <si>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</si>
  <si>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</si>
  <si>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</si>
  <si>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</si>
  <si>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</si>
  <si>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</si>
  <si>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</si>
  <si>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</si>
  <si>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</si>
  <si>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</si>
  <si>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</si>
  <si>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</si>
  <si>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</si>
  <si>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</si>
  <si>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</si>
  <si>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</si>
  <si>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</si>
  <si>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</si>
  <si>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</si>
  <si>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</si>
  <si>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</si>
  <si>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</si>
  <si>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</si>
  <si>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</si>
  <si>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</si>
  <si>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</si>
  <si>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</si>
  <si>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</si>
  <si>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</si>
  <si>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</si>
  <si>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</si>
  <si>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</si>
  <si>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</si>
  <si>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</si>
  <si>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</si>
  <si>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</si>
  <si>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</si>
  <si>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</si>
  <si>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</si>
  <si>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</si>
  <si>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</si>
  <si>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</si>
  <si>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</si>
  <si>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</si>
  <si>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</si>
  <si>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</si>
  <si>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</si>
  <si>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</si>
  <si>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</si>
  <si>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</si>
  <si>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</si>
  <si>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</si>
  <si>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</si>
  <si>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</si>
  <si>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</si>
  <si>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</si>
  <si>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</si>
  <si>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</si>
  <si>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</si>
  <si>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</si>
  <si>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</si>
  <si>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</si>
  <si>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</si>
  <si>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</si>
  <si>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</si>
  <si>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</si>
  <si>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</si>
  <si>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</si>
  <si>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</si>
  <si>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</si>
  <si>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</si>
  <si>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</si>
  <si>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</si>
  <si>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</si>
  <si>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</si>
  <si>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</si>
  <si>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</si>
  <si>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</si>
  <si>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</si>
  <si>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</si>
  <si>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</si>
  <si>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</si>
  <si>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</si>
  <si>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</si>
  <si>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</si>
  <si>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</si>
  <si>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</si>
  <si>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</si>
  <si>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</si>
  <si>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</si>
  <si>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</si>
  <si>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</si>
  <si>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</si>
  <si>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</si>
  <si>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</si>
  <si>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</si>
  <si>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</si>
  <si>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</si>
  <si>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</si>
  <si>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</si>
  <si>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</si>
  <si>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</si>
  <si>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</si>
  <si>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</si>
  <si>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</si>
  <si>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</si>
  <si>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</si>
  <si>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</si>
  <si>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</si>
  <si>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</si>
  <si>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</si>
  <si>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</si>
  <si>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</si>
  <si>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</si>
  <si>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</si>
  <si>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</si>
  <si>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</si>
  <si>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</si>
  <si>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</si>
  <si>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</si>
  <si>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</si>
  <si>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</si>
  <si>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</si>
  <si>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</si>
  <si>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</si>
  <si>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</si>
  <si>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</si>
  <si>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</si>
  <si>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</si>
  <si>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</si>
  <si>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</si>
  <si>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</si>
  <si>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</si>
  <si>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</si>
  <si>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</si>
  <si>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</si>
  <si>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</si>
  <si>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</si>
  <si>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</si>
  <si>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</si>
  <si>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</si>
  <si>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</si>
  <si>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</si>
  <si>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</si>
  <si>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</si>
  <si>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</si>
  <si>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</si>
  <si>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</si>
  <si>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</si>
  <si>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</si>
  <si>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</si>
  <si>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</si>
  <si>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</si>
  <si>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</si>
  <si>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</si>
  <si>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</si>
  <si>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</si>
  <si>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</si>
  <si>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</si>
  <si>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</si>
  <si>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</si>
  <si>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</si>
  <si>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</si>
  <si>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</si>
  <si>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</si>
  <si>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</si>
  <si>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</si>
  <si>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</si>
  <si>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</si>
  <si>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</si>
  <si>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</si>
  <si>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</si>
  <si>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</si>
  <si>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</si>
  <si>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</si>
  <si>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</si>
  <si>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</si>
  <si>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</si>
  <si>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</si>
  <si>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</si>
  <si>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</si>
  <si>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</si>
  <si>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</si>
  <si>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</si>
  <si>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</si>
  <si>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</si>
  <si>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</si>
  <si>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</si>
  <si>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</si>
  <si>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</si>
  <si>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</si>
  <si>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</si>
  <si>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</si>
  <si>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</si>
  <si>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</si>
  <si>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</si>
  <si>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</si>
  <si>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</si>
  <si>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</si>
  <si>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</si>
  <si>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</si>
  <si>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</si>
  <si>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</si>
  <si>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</si>
  <si>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</si>
  <si>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</si>
  <si>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</si>
  <si>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</si>
  <si>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</si>
  <si>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</si>
  <si>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</si>
  <si>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</si>
  <si>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</si>
  <si>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</si>
  <si>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</si>
  <si>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</si>
  <si>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</si>
  <si>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</si>
  <si>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</si>
  <si>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</si>
  <si>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</si>
  <si>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</si>
  <si>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</si>
  <si>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</si>
  <si>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</si>
  <si>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</si>
  <si>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</si>
  <si>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</si>
  <si>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</si>
  <si>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</si>
  <si>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</si>
  <si>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</si>
  <si>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</si>
  <si>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</si>
  <si>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</si>
  <si>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</si>
  <si>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</si>
  <si>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</si>
  <si>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</si>
  <si>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</si>
  <si>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</si>
  <si>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</si>
  <si>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</si>
  <si>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</si>
  <si>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</si>
  <si>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</si>
  <si>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</si>
  <si>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</si>
  <si>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</si>
  <si>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</si>
  <si>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</si>
  <si>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</si>
  <si>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</si>
  <si>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</si>
  <si>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</si>
  <si>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</si>
  <si>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</si>
  <si>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</si>
  <si>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</si>
  <si>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</si>
  <si>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</si>
  <si>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</si>
  <si>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</si>
  <si>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</si>
  <si>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</si>
  <si>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</si>
  <si>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</si>
  <si>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</si>
  <si>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</si>
  <si>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</si>
  <si>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</si>
  <si>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</si>
  <si>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</si>
  <si>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</si>
  <si>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</si>
  <si>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</si>
  <si>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</si>
  <si>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</si>
  <si>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</si>
  <si>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</si>
  <si>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</si>
  <si>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</si>
  <si>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</si>
  <si>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</si>
  <si>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</si>
  <si>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</si>
  <si>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</si>
  <si>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</si>
  <si>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</si>
  <si>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</si>
  <si>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</si>
  <si>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</si>
  <si>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</si>
  <si>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</si>
  <si>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</si>
  <si>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</si>
  <si>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</si>
  <si>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</si>
  <si>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</si>
  <si>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</si>
  <si>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</si>
  <si>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</si>
  <si>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</si>
  <si>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</si>
  <si>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</si>
  <si>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</si>
  <si>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</si>
  <si>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</si>
  <si>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</si>
  <si>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</si>
  <si>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</si>
  <si>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</si>
  <si>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</si>
  <si>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</si>
  <si>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</si>
  <si>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</si>
  <si>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</si>
  <si>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</si>
  <si>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</si>
  <si>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</si>
  <si>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</si>
  <si>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</si>
  <si>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</si>
  <si>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</si>
  <si>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</si>
  <si>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</si>
  <si>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</si>
  <si>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</si>
  <si>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</si>
  <si>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</si>
  <si>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</si>
  <si>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</si>
  <si>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</si>
  <si>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</si>
  <si>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</si>
  <si>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</si>
  <si>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</si>
  <si>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</si>
  <si>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</si>
  <si>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</si>
  <si>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</si>
  <si>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</si>
  <si>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</si>
  <si>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</si>
  <si>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</si>
  <si>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</si>
  <si>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</si>
  <si>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</si>
  <si>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</si>
  <si>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</si>
  <si>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</si>
  <si>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</si>
  <si>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</si>
  <si>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</si>
  <si>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</si>
  <si>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</si>
  <si>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</si>
  <si>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</si>
  <si>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</si>
  <si>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</si>
  <si>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</si>
  <si>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</si>
  <si>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</si>
  <si>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</si>
  <si>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</si>
  <si>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</si>
  <si>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</si>
  <si>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</si>
  <si>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</si>
  <si>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</si>
  <si>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</si>
  <si>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</si>
  <si>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</si>
  <si>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</si>
  <si>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</si>
  <si>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</si>
  <si>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</si>
  <si>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</si>
  <si>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</si>
  <si>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</si>
  <si>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</si>
  <si>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</si>
  <si>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</si>
  <si>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</si>
  <si>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</si>
  <si>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</si>
  <si>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</si>
  <si>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</si>
  <si>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</si>
  <si>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</si>
  <si>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</si>
  <si>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</si>
  <si>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</si>
  <si>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</si>
  <si>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</si>
  <si>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</si>
  <si>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</si>
  <si>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</si>
  <si>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</si>
  <si>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</si>
  <si>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</si>
  <si>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</si>
  <si>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</si>
  <si>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</si>
  <si>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</si>
  <si>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</si>
  <si>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</si>
  <si>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</si>
  <si>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</si>
  <si>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</si>
  <si>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</si>
  <si>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</si>
  <si>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</si>
  <si>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</si>
  <si>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</si>
  <si>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</si>
  <si>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</si>
  <si>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</si>
  <si>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</si>
  <si>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</si>
  <si>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</si>
  <si>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</si>
  <si>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</si>
  <si>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</si>
  <si>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</si>
  <si>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</si>
  <si>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</si>
  <si>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</si>
  <si>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</si>
  <si>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</si>
  <si>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</si>
  <si>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</si>
  <si>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</si>
  <si>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</si>
  <si>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</si>
  <si>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</si>
  <si>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</si>
  <si>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</si>
  <si>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</si>
  <si>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</si>
  <si>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</si>
  <si>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</si>
  <si>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</si>
  <si>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</si>
  <si>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</si>
  <si>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</si>
  <si>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</si>
  <si>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</si>
  <si>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</si>
  <si>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</si>
  <si>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</si>
  <si>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</si>
  <si>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</si>
  <si>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</si>
  <si>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</si>
  <si>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</si>
  <si>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</si>
  <si>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</si>
  <si>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</si>
  <si>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</si>
  <si>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</si>
  <si>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</si>
  <si>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</si>
  <si>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</si>
  <si>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</si>
  <si>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</si>
  <si>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</si>
  <si>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</si>
  <si>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</si>
  <si>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</si>
  <si>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</si>
  <si>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</si>
  <si>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</si>
  <si>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</si>
  <si>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</si>
  <si>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</si>
  <si>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</si>
  <si>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</si>
  <si>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</si>
  <si>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</si>
  <si>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</si>
  <si>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</si>
  <si>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</si>
  <si>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</si>
  <si>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</si>
  <si>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</si>
  <si>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</si>
  <si>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</si>
  <si>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</si>
  <si>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</si>
  <si>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</si>
  <si>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</si>
  <si>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</si>
  <si>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</si>
  <si>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</si>
  <si>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</si>
  <si>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</si>
  <si>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</si>
  <si>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</si>
  <si>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</si>
  <si>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</si>
  <si>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</si>
  <si>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</si>
  <si>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</si>
  <si>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</si>
  <si>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</si>
  <si>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</si>
  <si>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</si>
  <si>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</si>
  <si>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</si>
  <si>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</si>
  <si>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</si>
  <si>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</si>
  <si>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</si>
  <si>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</si>
  <si>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</si>
  <si>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</si>
  <si>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</si>
  <si>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</si>
  <si>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</si>
  <si>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</si>
  <si>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</si>
  <si>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</si>
  <si>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</si>
  <si>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</si>
  <si>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</si>
  <si>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</si>
  <si>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</si>
  <si>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</si>
  <si>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</si>
  <si>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</si>
  <si>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</si>
  <si>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</si>
  <si>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</si>
  <si>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</si>
  <si>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</si>
  <si>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</si>
  <si>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</si>
  <si>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</si>
  <si>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</si>
  <si>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</si>
  <si>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</si>
  <si>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</si>
  <si>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</si>
  <si>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</si>
  <si>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</si>
  <si>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</si>
  <si>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</si>
  <si>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</si>
  <si>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</si>
  <si>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</si>
  <si>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</si>
  <si>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</si>
  <si>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</si>
  <si>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</si>
  <si>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</si>
  <si>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</si>
  <si>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</si>
  <si>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</si>
  <si>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</si>
  <si>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</si>
  <si>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</si>
  <si>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</si>
  <si>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</si>
  <si>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</si>
  <si>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</si>
  <si>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</si>
  <si>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</si>
  <si>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</si>
  <si>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</si>
  <si>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</si>
  <si>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</si>
  <si>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</si>
  <si>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</si>
  <si>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</si>
  <si>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</si>
  <si>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</si>
  <si>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</si>
  <si>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</si>
  <si>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</si>
  <si>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</si>
  <si>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</si>
  <si>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</si>
  <si>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</si>
  <si>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</si>
  <si>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</si>
  <si>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</si>
  <si>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</si>
  <si>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</si>
  <si>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</si>
  <si>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</si>
  <si>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</si>
  <si>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</si>
  <si>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</si>
  <si>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</si>
  <si>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</si>
  <si>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</si>
  <si>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</si>
  <si>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</si>
  <si>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</si>
  <si>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</si>
  <si>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</si>
  <si>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</si>
  <si>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</si>
  <si>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</si>
  <si>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</si>
  <si>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</si>
  <si>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</si>
  <si>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</si>
  <si>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</si>
  <si>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</si>
  <si>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</si>
  <si>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</si>
  <si>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</si>
  <si>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</si>
  <si>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</si>
  <si>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</si>
  <si>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</si>
  <si>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</si>
  <si>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</si>
  <si>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</si>
  <si>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</si>
  <si>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</si>
  <si>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</si>
  <si>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</si>
  <si>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</si>
  <si>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</si>
  <si>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</si>
  <si>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</si>
  <si>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</si>
  <si>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</si>
  <si>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</si>
  <si>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</si>
  <si>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</si>
  <si>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</si>
  <si>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</si>
  <si>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</si>
  <si>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</si>
  <si>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</si>
  <si>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</si>
  <si>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</si>
  <si>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</si>
  <si>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</si>
  <si>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</si>
  <si>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</si>
  <si>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</si>
  <si>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</si>
  <si>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</si>
  <si>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</si>
  <si>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</si>
  <si>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</si>
  <si>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</si>
  <si>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</si>
  <si>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</si>
  <si>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</si>
  <si>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</si>
  <si>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</si>
  <si>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</si>
  <si>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</si>
  <si>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</si>
  <si>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</si>
  <si>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</si>
  <si>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</si>
  <si>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</si>
  <si>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</si>
  <si>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</si>
  <si>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</si>
  <si>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</si>
  <si>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</si>
  <si>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</si>
  <si>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</si>
  <si>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</si>
  <si>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</si>
  <si>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</si>
  <si>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</si>
  <si>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</si>
  <si>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</si>
  <si>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</si>
  <si>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</si>
  <si>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</si>
  <si>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</si>
  <si>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</si>
  <si>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</si>
  <si>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</si>
  <si>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</si>
  <si>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</si>
  <si>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</si>
  <si>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</si>
  <si>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</si>
  <si>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</si>
  <si>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</si>
  <si>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</si>
  <si>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</si>
  <si>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</si>
  <si>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</si>
  <si>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</si>
  <si>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</si>
  <si>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</si>
  <si>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</si>
  <si>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</si>
  <si>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</si>
  <si>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</si>
  <si>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</si>
  <si>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</si>
  <si>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</si>
  <si>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</si>
  <si>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</si>
  <si>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</si>
  <si>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</si>
  <si>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</si>
  <si>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</si>
  <si>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</si>
  <si>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</si>
  <si>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</si>
  <si>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</si>
  <si>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</si>
  <si>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</si>
  <si>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</si>
  <si>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</si>
  <si>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</si>
  <si>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</si>
  <si>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</si>
  <si>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</si>
  <si>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</si>
  <si>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</si>
  <si>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</si>
  <si>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</si>
  <si>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</si>
  <si>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</si>
  <si>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</si>
  <si>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</si>
  <si>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</si>
  <si>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</si>
  <si>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</si>
  <si>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</si>
  <si>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</si>
  <si>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</si>
  <si>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</si>
  <si>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</si>
  <si>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</si>
  <si>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</si>
  <si>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</si>
  <si>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</si>
  <si>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</si>
  <si>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</si>
  <si>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</si>
  <si>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</si>
  <si>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</si>
  <si>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</si>
  <si>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</si>
  <si>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</si>
  <si>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</si>
  <si>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</si>
  <si>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</si>
  <si>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</si>
  <si>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</si>
  <si>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</si>
  <si>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</si>
  <si>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</si>
  <si>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</si>
  <si>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</si>
  <si>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</si>
  <si>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</si>
  <si>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</si>
  <si>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</si>
  <si>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</si>
  <si>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</si>
  <si>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</si>
  <si>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</si>
  <si>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</si>
  <si>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</si>
  <si>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</si>
  <si>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</si>
  <si>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</si>
  <si>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</si>
  <si>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</si>
  <si>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</si>
  <si>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</si>
  <si>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</si>
  <si>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</si>
  <si>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</si>
  <si>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</si>
  <si>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</si>
  <si>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</si>
  <si>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</si>
  <si>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</si>
  <si>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</si>
  <si>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</si>
  <si>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</si>
  <si>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</si>
  <si>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</si>
  <si>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</si>
  <si>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</si>
  <si>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</si>
  <si>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</si>
  <si>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</si>
  <si>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</si>
  <si>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</si>
  <si>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</si>
  <si>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</si>
  <si>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</si>
  <si>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</si>
  <si>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</si>
  <si>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</si>
  <si>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</si>
  <si>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</si>
  <si>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</si>
  <si>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</si>
  <si>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</si>
  <si>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</si>
  <si>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</si>
  <si>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</si>
  <si>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</si>
  <si>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</si>
  <si>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</si>
  <si>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</si>
  <si>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</si>
  <si>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</si>
  <si>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</si>
  <si>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</si>
  <si>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</si>
  <si>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</si>
  <si>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</si>
  <si>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</si>
  <si>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</si>
  <si>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</si>
  <si>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</si>
  <si>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</si>
  <si>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</si>
  <si>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</si>
  <si>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</si>
  <si>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</si>
  <si>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</si>
  <si>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</si>
  <si>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</si>
  <si>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</si>
  <si>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</si>
  <si>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</si>
  <si>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</si>
  <si>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</si>
  <si>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</si>
  <si>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</si>
  <si>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</si>
  <si>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</si>
  <si>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</si>
  <si>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</si>
  <si>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</si>
  <si>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</si>
  <si>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</si>
  <si>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</si>
  <si>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</si>
  <si>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</si>
  <si>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</si>
  <si>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</si>
  <si>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</si>
  <si>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</si>
  <si>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</si>
  <si>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</si>
  <si>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</si>
  <si>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</si>
  <si>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</si>
  <si>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</si>
  <si>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</si>
  <si>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</si>
  <si>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</si>
  <si>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</si>
  <si>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</si>
  <si>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</si>
  <si>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</si>
  <si>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</si>
  <si>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</si>
  <si>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</si>
  <si>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</si>
  <si>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</si>
  <si>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</si>
  <si>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</si>
  <si>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</si>
  <si>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</si>
  <si>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</si>
  <si>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</si>
  <si>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</si>
  <si>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</si>
  <si>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</si>
  <si>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</si>
  <si>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</si>
  <si>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</si>
  <si>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</si>
  <si>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</si>
  <si>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</si>
  <si>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</si>
  <si>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</si>
  <si>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</si>
  <si>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</si>
  <si>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</si>
  <si>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</si>
  <si>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</si>
  <si>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</si>
  <si>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</si>
  <si>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</si>
  <si>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</si>
  <si>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</si>
  <si>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</si>
  <si>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</si>
  <si>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</si>
  <si>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</si>
  <si>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</si>
  <si>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</si>
  <si>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</si>
  <si>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</si>
  <si>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</si>
  <si>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</si>
  <si>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</si>
  <si>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</si>
  <si>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</si>
  <si>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</si>
  <si>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</si>
  <si>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</si>
  <si>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</si>
  <si>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</si>
  <si>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</si>
  <si>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</si>
  <si>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</si>
  <si>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</si>
  <si>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</si>
  <si>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</si>
  <si>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</si>
  <si>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</si>
  <si>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</si>
  <si>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</si>
  <si>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</si>
  <si>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</si>
  <si>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</si>
  <si>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</si>
  <si>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</si>
  <si>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</si>
  <si>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</si>
  <si>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</si>
  <si>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</si>
  <si>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</si>
  <si>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</si>
  <si>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</si>
  <si>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</si>
  <si>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</si>
  <si>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</si>
  <si>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</si>
  <si>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</si>
  <si>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</si>
  <si>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</si>
  <si>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</si>
  <si>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</si>
  <si>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</si>
  <si>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</si>
  <si>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</si>
  <si>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</si>
  <si>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</si>
  <si>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</si>
  <si>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</si>
  <si>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</si>
  <si>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</si>
  <si>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</si>
  <si>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</si>
  <si>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</si>
  <si>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</si>
  <si>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</si>
  <si>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</si>
  <si>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</si>
  <si>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</si>
  <si>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</si>
  <si>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</si>
  <si>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</si>
  <si>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</si>
  <si>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</si>
  <si>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</si>
  <si>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</si>
  <si>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</si>
  <si>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</si>
  <si>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</si>
  <si>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</si>
  <si>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</si>
  <si>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</si>
  <si>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</si>
  <si>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</si>
  <si>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</si>
  <si>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</si>
  <si>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</si>
  <si>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</si>
  <si>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</si>
  <si>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</si>
  <si>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</si>
  <si>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</si>
  <si>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</si>
  <si>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</si>
  <si>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</si>
  <si>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</si>
  <si>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</si>
  <si>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</si>
  <si>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</si>
  <si>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</si>
  <si>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</si>
  <si>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</si>
  <si>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</si>
  <si>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</si>
  <si>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</si>
  <si>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</si>
  <si>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</si>
  <si>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</si>
  <si>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</si>
  <si>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</si>
  <si>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</si>
  <si>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</si>
  <si>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</si>
  <si>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</si>
  <si>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</si>
  <si>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</si>
  <si>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</si>
  <si>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</si>
  <si>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</si>
  <si>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</si>
  <si>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</si>
  <si>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</si>
  <si>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</si>
  <si>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</si>
  <si>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</si>
  <si>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</si>
  <si>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</si>
  <si>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</si>
  <si>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</si>
  <si>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</si>
  <si>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</si>
  <si>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</si>
  <si>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</si>
  <si>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</si>
  <si>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</si>
  <si>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</si>
  <si>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</si>
  <si>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</si>
  <si>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</si>
  <si>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</si>
  <si>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</si>
  <si>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</si>
  <si>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</si>
  <si>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</si>
  <si>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</si>
  <si>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</si>
  <si>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</si>
  <si>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</si>
  <si>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</si>
  <si>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</si>
  <si>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</si>
  <si>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</si>
  <si>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</si>
  <si>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</si>
  <si>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</si>
  <si>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</si>
  <si>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</si>
  <si>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</si>
  <si>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</si>
  <si>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</si>
  <si>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</si>
  <si>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</si>
  <si>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</si>
  <si>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</si>
  <si>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</si>
  <si>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</si>
  <si>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</si>
  <si>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</si>
  <si>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</si>
  <si>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</si>
  <si>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</si>
  <si>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</si>
  <si>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</si>
  <si>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</si>
  <si>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</si>
  <si>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</si>
  <si>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</si>
  <si>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</si>
  <si>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</si>
  <si>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</si>
  <si>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</si>
  <si>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</si>
  <si>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</si>
  <si>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</si>
  <si>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</si>
  <si>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</si>
  <si>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</si>
  <si>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</si>
  <si>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</si>
  <si>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</si>
  <si>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</si>
  <si>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</si>
  <si>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</si>
  <si>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</si>
  <si>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</si>
  <si>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</si>
  <si>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</si>
  <si>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</si>
  <si>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</si>
  <si>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</si>
  <si>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</si>
  <si>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</si>
  <si>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</si>
  <si>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</si>
  <si>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</si>
  <si>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</si>
  <si>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</si>
  <si>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</si>
  <si>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</si>
  <si>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</si>
  <si>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</si>
  <si>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</si>
  <si>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</si>
  <si>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</si>
  <si>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</si>
  <si>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</si>
  <si>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</si>
  <si>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</si>
  <si>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</si>
  <si>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</si>
  <si>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</si>
  <si>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</si>
  <si>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</si>
  <si>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</si>
  <si>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</si>
  <si>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</si>
  <si>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</si>
  <si>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</si>
  <si>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</si>
  <si>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</si>
  <si>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</si>
  <si>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</si>
  <si>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</si>
  <si>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</si>
  <si>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</si>
  <si>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</si>
  <si>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</si>
  <si>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</si>
  <si>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</si>
  <si>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</si>
  <si>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</si>
  <si>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</si>
  <si>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</si>
  <si>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</si>
  <si>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</si>
  <si>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</si>
  <si>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</si>
  <si>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</si>
  <si>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</si>
  <si>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</si>
  <si>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</si>
  <si>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</si>
  <si>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</si>
  <si>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</si>
  <si>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</si>
  <si>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</si>
  <si>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</si>
  <si>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</si>
  <si>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</si>
  <si>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</si>
  <si>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</si>
  <si>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</si>
  <si>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</si>
  <si>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</si>
  <si>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</si>
  <si>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</si>
  <si>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</si>
  <si>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</si>
  <si>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</si>
  <si>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</si>
  <si>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</si>
  <si>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</si>
  <si>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</si>
  <si>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</si>
  <si>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</si>
  <si>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</si>
  <si>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</si>
  <si>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</si>
  <si>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</si>
  <si>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</si>
  <si>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</si>
  <si>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</si>
  <si>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</si>
  <si>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</si>
  <si>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</si>
  <si>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</si>
  <si>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</si>
  <si>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</si>
  <si>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</si>
  <si>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</si>
  <si>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</si>
  <si>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</si>
  <si>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</si>
  <si>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</si>
  <si>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</si>
  <si>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</si>
  <si>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</si>
  <si>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</si>
  <si>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</si>
  <si>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</si>
  <si>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</si>
  <si>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</si>
  <si>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</si>
  <si>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</si>
  <si>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</si>
  <si>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</si>
  <si>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</si>
  <si>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</si>
  <si>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</si>
  <si>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</si>
  <si>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</si>
  <si>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</si>
  <si>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</si>
  <si>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</si>
  <si>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</si>
  <si>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</si>
  <si>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</si>
  <si>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</si>
  <si>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</si>
  <si>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</si>
  <si>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</si>
  <si>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</si>
  <si>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</si>
  <si>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</si>
  <si>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</si>
  <si>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</si>
  <si>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</si>
  <si>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</si>
  <si>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</si>
  <si>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</si>
  <si>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</si>
  <si>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</si>
  <si>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</si>
  <si>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</si>
  <si>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</si>
  <si>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</si>
  <si>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</si>
  <si>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</si>
  <si>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</si>
  <si>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</si>
  <si>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</si>
  <si>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</si>
  <si>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</si>
  <si>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</si>
  <si>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</si>
  <si>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</si>
  <si>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</si>
  <si>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</si>
  <si>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</si>
  <si>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</si>
  <si>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</si>
  <si>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</si>
  <si>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</si>
  <si>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</si>
  <si>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</si>
  <si>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</si>
  <si>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</si>
  <si>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</si>
  <si>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</si>
  <si>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</si>
  <si>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</si>
  <si>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</si>
  <si>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</si>
  <si>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</si>
  <si>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</si>
  <si>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</si>
  <si>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</si>
  <si>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</si>
  <si>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</si>
  <si>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</si>
  <si>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</si>
  <si>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</si>
  <si>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</si>
  <si>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</si>
  <si>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</si>
  <si>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</si>
  <si>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</si>
  <si>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</si>
  <si>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</si>
  <si>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</si>
  <si>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</si>
  <si>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</si>
  <si>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</si>
  <si>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</si>
  <si>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</si>
  <si>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</si>
  <si>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</si>
  <si>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</si>
  <si>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</si>
  <si>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</si>
  <si>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</si>
  <si>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</si>
  <si>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</si>
  <si>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</si>
  <si>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</si>
  <si>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</si>
  <si>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</si>
  <si>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</si>
  <si>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</si>
  <si>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</si>
  <si>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</si>
  <si>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</si>
  <si>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</si>
  <si>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</si>
  <si>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</si>
  <si>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</si>
  <si>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</si>
  <si>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</si>
  <si>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</si>
  <si>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</si>
  <si>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</si>
  <si>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</si>
  <si>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</si>
  <si>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</si>
  <si>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</si>
  <si>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</si>
  <si>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</si>
  <si>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</si>
  <si>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</si>
  <si>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</si>
  <si>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</si>
  <si>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</si>
  <si>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</si>
  <si>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</si>
  <si>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</si>
  <si>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</si>
  <si>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</si>
  <si>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</si>
  <si>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</si>
  <si>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</si>
  <si>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</si>
  <si>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</si>
  <si>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</si>
  <si>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</si>
  <si>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</si>
  <si>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</si>
  <si>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</si>
  <si>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</si>
  <si>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</si>
  <si>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</si>
  <si>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</si>
  <si>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</si>
  <si>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</si>
  <si>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</si>
  <si>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</si>
  <si>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</si>
  <si>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</si>
  <si>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</si>
  <si>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</si>
  <si>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</si>
  <si>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</si>
  <si>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</si>
  <si>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</si>
  <si>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</si>
  <si>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</si>
  <si>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</si>
  <si>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</si>
  <si>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</si>
  <si>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</si>
  <si>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</si>
  <si>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</si>
  <si>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</si>
  <si>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</si>
  <si>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</si>
  <si>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</si>
  <si>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</si>
  <si>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</si>
  <si>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</si>
  <si>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</si>
  <si>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</si>
  <si>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</si>
  <si>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</si>
  <si>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</si>
  <si>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</si>
  <si>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</si>
  <si>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</si>
  <si>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</si>
  <si>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</si>
  <si>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</si>
  <si>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</si>
  <si>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</si>
  <si>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</si>
  <si>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</si>
  <si>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</si>
  <si>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</si>
  <si>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</si>
  <si>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</si>
  <si>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</si>
  <si>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</si>
  <si>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</si>
  <si>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</si>
  <si>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</si>
  <si>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</si>
  <si>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</si>
  <si>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</si>
  <si>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</si>
  <si>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</si>
  <si>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</si>
  <si>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</si>
  <si>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</si>
  <si>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</si>
  <si>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</si>
  <si>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</si>
  <si>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</si>
  <si>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</si>
  <si>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</si>
  <si>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</si>
  <si>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</si>
  <si>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</si>
  <si>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</si>
  <si>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</si>
  <si>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</si>
  <si>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</si>
  <si>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</si>
  <si>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</si>
  <si>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</si>
  <si>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</si>
  <si>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</si>
  <si>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</si>
  <si>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</si>
  <si>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</si>
  <si>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</si>
  <si>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</si>
  <si>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</si>
  <si>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</si>
  <si>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</si>
  <si>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</si>
  <si>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</si>
  <si>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</si>
  <si>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</si>
  <si>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</si>
  <si>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</si>
  <si>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</si>
  <si>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</si>
  <si>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</si>
  <si>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</si>
  <si>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</si>
  <si>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</si>
  <si>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</si>
  <si>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</si>
  <si>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</si>
  <si>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</si>
  <si>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</si>
  <si>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</si>
  <si>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</si>
  <si>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</si>
  <si>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</si>
  <si>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</si>
  <si>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</si>
  <si>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</si>
  <si>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</si>
  <si>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</si>
  <si>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</si>
  <si>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</si>
  <si>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</si>
  <si>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</si>
  <si>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</si>
  <si>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</si>
  <si>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</si>
  <si>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</si>
  <si>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</si>
  <si>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</si>
  <si>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</si>
  <si>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</si>
  <si>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</si>
  <si>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</si>
  <si>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</si>
  <si>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</si>
  <si>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</si>
  <si>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</si>
  <si>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</si>
  <si>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</si>
  <si>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</si>
  <si>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</si>
  <si>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</si>
  <si>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</si>
  <si>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</si>
  <si>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</si>
  <si>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</si>
  <si>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</si>
  <si>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</si>
  <si>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</si>
  <si>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</si>
  <si>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</si>
  <si>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</si>
  <si>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</si>
  <si>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</si>
  <si>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</si>
  <si>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</si>
  <si>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</si>
  <si>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</si>
  <si>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</si>
  <si>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</si>
  <si>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</si>
  <si>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</si>
  <si>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</si>
  <si>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</si>
  <si>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</si>
  <si>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</si>
  <si>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</si>
  <si>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</si>
  <si>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</si>
  <si>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</si>
  <si>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</si>
  <si>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</si>
  <si>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</si>
  <si>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</si>
  <si>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</si>
  <si>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</si>
  <si>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</si>
  <si>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</si>
  <si>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</si>
  <si>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</si>
  <si>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</si>
  <si>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</si>
  <si>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</si>
  <si>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</si>
  <si>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</si>
  <si>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</si>
  <si>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</si>
  <si>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</si>
  <si>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</si>
  <si>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</si>
  <si>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</si>
  <si>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</si>
  <si>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</si>
  <si>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</si>
  <si>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</si>
  <si>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</si>
  <si>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</si>
  <si>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</si>
  <si>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</si>
  <si>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</si>
  <si>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</si>
  <si>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</si>
  <si>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</si>
  <si>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</si>
  <si>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</si>
  <si>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</si>
  <si>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</si>
  <si>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</si>
  <si>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</si>
  <si>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</si>
  <si>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</si>
  <si>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</si>
  <si>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</si>
  <si>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</si>
  <si>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</si>
  <si>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</si>
  <si>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</si>
  <si>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</si>
  <si>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</si>
  <si>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</si>
  <si>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</si>
  <si>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</si>
  <si>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</si>
  <si>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</si>
  <si>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</si>
  <si>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</si>
  <si>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</si>
  <si>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</si>
  <si>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</si>
  <si>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</si>
  <si>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</si>
  <si>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</si>
  <si>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</si>
  <si>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</si>
  <si>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</si>
  <si>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</si>
  <si>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</si>
  <si>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</si>
  <si>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</si>
  <si>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</si>
  <si>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</si>
  <si>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</si>
  <si>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</si>
  <si>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</si>
  <si>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</si>
  <si>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</si>
  <si>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</si>
  <si>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</si>
  <si>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</si>
  <si>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</si>
  <si>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</si>
  <si>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</si>
  <si>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</si>
  <si>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</si>
  <si>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</si>
  <si>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</si>
  <si>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</si>
  <si>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</si>
  <si>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</si>
  <si>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</si>
  <si>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</si>
  <si>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</si>
  <si>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</si>
  <si>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</si>
  <si>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</si>
  <si>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</si>
  <si>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</si>
  <si>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</si>
  <si>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</si>
  <si>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</si>
  <si>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</si>
  <si>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</si>
  <si>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</si>
  <si>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</si>
  <si>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</si>
  <si>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</si>
  <si>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</si>
  <si>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</si>
  <si>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</si>
  <si>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</si>
  <si>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</si>
  <si>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</si>
  <si>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</si>
  <si>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</si>
  <si>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</si>
  <si>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</si>
  <si>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</si>
  <si>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</si>
  <si>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</si>
  <si>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</si>
  <si>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</si>
  <si>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</si>
  <si>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</si>
  <si>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</si>
  <si>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</si>
  <si>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</si>
  <si>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</si>
  <si>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</si>
  <si>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</si>
  <si>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</si>
  <si>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</si>
  <si>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</si>
  <si>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</si>
  <si>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</si>
  <si>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</si>
  <si>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</si>
  <si>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</si>
  <si>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</si>
  <si>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</si>
  <si>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</si>
  <si>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</si>
  <si>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</si>
  <si>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</si>
  <si>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</si>
  <si>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</si>
  <si>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</si>
  <si>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</si>
  <si>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</si>
  <si>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</si>
  <si>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</si>
  <si>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</si>
  <si>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</si>
  <si>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</si>
  <si>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</si>
  <si>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</si>
  <si>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</si>
  <si>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</si>
  <si>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</si>
  <si>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</si>
  <si>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</si>
  <si>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</si>
  <si>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</si>
  <si>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</si>
  <si>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</si>
  <si>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</si>
  <si>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</si>
  <si>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</si>
  <si>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</si>
  <si>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</si>
  <si>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</si>
  <si>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</si>
  <si>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</si>
  <si>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</si>
  <si>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</si>
  <si>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</si>
  <si>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</si>
  <si>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</si>
  <si>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</si>
  <si>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</si>
  <si>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</si>
  <si>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</si>
  <si>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</si>
  <si>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</si>
  <si>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</si>
  <si>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</si>
  <si>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</si>
  <si>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</si>
  <si>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</si>
  <si>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</si>
  <si>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</si>
  <si>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</si>
  <si>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</si>
  <si>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</si>
  <si>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</si>
  <si>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</si>
  <si>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</si>
  <si>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</si>
  <si>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</si>
  <si>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</si>
  <si>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</si>
  <si>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</si>
  <si>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</si>
  <si>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</si>
  <si>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</si>
  <si>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</si>
  <si>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</si>
  <si>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</si>
  <si>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</si>
  <si>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</si>
  <si>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</si>
  <si>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</si>
  <si>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</si>
  <si>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</si>
  <si>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</si>
  <si>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</si>
  <si>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</si>
  <si>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</si>
  <si>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</si>
  <si>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</si>
  <si>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</si>
  <si>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</si>
  <si>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</si>
  <si>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</si>
  <si>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</si>
  <si>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</si>
  <si>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</si>
  <si>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</si>
  <si>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</si>
  <si>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</si>
  <si>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</si>
  <si>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</si>
  <si>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</si>
  <si>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</si>
  <si>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</si>
  <si>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</si>
  <si>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</si>
  <si>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</si>
  <si>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</si>
  <si>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</si>
  <si>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</si>
  <si>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</si>
  <si>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</si>
  <si>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</si>
  <si>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</si>
  <si>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</si>
  <si>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</si>
  <si>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</si>
  <si>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</si>
  <si>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</si>
  <si>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</si>
  <si>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</si>
  <si>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</si>
  <si>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</si>
  <si>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</si>
  <si>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</si>
  <si>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</si>
  <si>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</si>
  <si>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</si>
  <si>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</si>
  <si>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</si>
  <si>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</si>
  <si>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</si>
  <si>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</si>
  <si>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</si>
  <si>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</si>
  <si>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</si>
  <si>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</si>
  <si>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</si>
  <si>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</si>
  <si>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</si>
  <si>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</si>
  <si>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</si>
  <si>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</si>
  <si>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</si>
  <si>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</si>
  <si>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</si>
  <si>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</si>
  <si>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</si>
  <si>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</si>
  <si>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</si>
  <si>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</si>
  <si>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</si>
  <si>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</si>
  <si>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</si>
  <si>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</si>
  <si>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</si>
  <si>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</si>
  <si>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</si>
  <si>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</si>
  <si>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</si>
  <si>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</si>
  <si>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</si>
  <si>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</si>
  <si>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</si>
  <si>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</si>
  <si>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</si>
  <si>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</si>
  <si>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</si>
  <si>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</si>
  <si>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</si>
  <si>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</si>
  <si>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</si>
  <si>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</si>
  <si>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</si>
  <si>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</si>
  <si>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</si>
  <si>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</si>
  <si>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</si>
  <si>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</si>
  <si>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</si>
  <si>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</si>
  <si>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</si>
  <si>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</si>
  <si>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</si>
  <si>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</si>
  <si>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</si>
  <si>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</si>
  <si>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</si>
  <si>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</si>
  <si>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</si>
  <si>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</si>
  <si>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</si>
  <si>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</si>
  <si>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</si>
  <si>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</si>
  <si>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</si>
  <si>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</si>
  <si>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</si>
  <si>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</si>
  <si>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</si>
  <si>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</si>
  <si>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</si>
  <si>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</si>
  <si>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</si>
  <si>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</si>
  <si>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</si>
  <si>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</si>
  <si>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</si>
  <si>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</si>
  <si>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</si>
  <si>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</si>
  <si>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</si>
  <si>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</si>
  <si>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</si>
  <si>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</si>
  <si>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</si>
  <si>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</si>
  <si>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</si>
  <si>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</si>
  <si>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</si>
  <si>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</si>
  <si>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</si>
  <si>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</si>
  <si>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</si>
  <si>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</si>
  <si>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</si>
  <si>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</si>
  <si>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</si>
  <si>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</si>
  <si>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</si>
  <si>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</si>
  <si>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</si>
  <si>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</si>
  <si>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</si>
  <si>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</si>
  <si>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</si>
  <si>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</si>
  <si>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</si>
  <si>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</si>
  <si>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</si>
  <si>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</si>
  <si>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</si>
  <si>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</si>
  <si>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</si>
  <si>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</si>
  <si>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</si>
  <si>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</si>
  <si>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</si>
  <si>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</si>
  <si>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</si>
  <si>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</si>
  <si>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</si>
  <si>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</si>
  <si>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</si>
  <si>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</si>
  <si>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</si>
  <si>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</si>
  <si>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</si>
  <si>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</si>
  <si>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</si>
  <si>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</si>
  <si>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</si>
  <si>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</si>
  <si>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</si>
  <si>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</si>
  <si>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</si>
  <si>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</si>
  <si>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</si>
  <si>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</si>
  <si>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</si>
  <si>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</si>
  <si>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</si>
  <si>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</si>
  <si>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</si>
  <si>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</si>
  <si>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</si>
  <si>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</si>
  <si>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</si>
  <si>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</si>
  <si>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</si>
  <si>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</si>
  <si>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</si>
  <si>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</si>
  <si>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</si>
  <si>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</si>
  <si>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</si>
  <si>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</si>
  <si>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</si>
  <si>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</si>
  <si>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</si>
  <si>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</si>
  <si>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</si>
  <si>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</si>
  <si>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</si>
  <si>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</si>
  <si>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</si>
  <si>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</si>
  <si>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</si>
  <si>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</si>
  <si>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</si>
  <si>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</si>
  <si>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</si>
  <si>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</si>
  <si>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</si>
  <si>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</si>
  <si>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</si>
  <si>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</si>
  <si>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</si>
  <si>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</si>
  <si>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</si>
  <si>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</si>
  <si>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</si>
  <si>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</si>
  <si>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</si>
  <si>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</si>
  <si>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</si>
  <si>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</si>
  <si>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</si>
  <si>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</si>
  <si>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</si>
  <si>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</si>
  <si>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</si>
  <si>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</si>
  <si>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</si>
  <si>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</si>
  <si>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</si>
  <si>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</si>
  <si>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</si>
  <si>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</si>
  <si>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</si>
  <si>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</si>
  <si>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</si>
  <si>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</si>
  <si>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</si>
  <si>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</si>
  <si>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</si>
  <si>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</si>
  <si>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</si>
  <si>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</si>
  <si>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</si>
  <si>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</si>
  <si>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</si>
  <si>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</si>
  <si>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</si>
  <si>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</si>
  <si>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</si>
  <si>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</si>
  <si>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</si>
  <si>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</si>
  <si>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</si>
  <si>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</si>
  <si>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</si>
  <si>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</si>
  <si>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</si>
  <si>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</si>
  <si>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</si>
  <si>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</si>
  <si>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</si>
  <si>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</si>
  <si>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</si>
  <si>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</si>
  <si>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</si>
  <si>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</si>
  <si>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</si>
  <si>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</si>
  <si>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</si>
  <si>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</si>
  <si>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</si>
  <si>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</si>
  <si>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</si>
  <si>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</si>
  <si>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</si>
  <si>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</si>
  <si>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</si>
  <si>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</si>
  <si>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</si>
  <si>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</si>
  <si>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</si>
  <si>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</si>
  <si>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</si>
  <si>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</si>
  <si>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</si>
  <si>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</si>
  <si>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</si>
  <si>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</si>
  <si>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</si>
  <si>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</si>
  <si>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</si>
  <si>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</si>
  <si>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</si>
  <si>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</si>
  <si>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</si>
  <si>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</si>
  <si>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</si>
  <si>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</si>
  <si>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</si>
  <si>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</si>
  <si>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</si>
  <si>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</si>
  <si>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</si>
  <si>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</si>
  <si>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</si>
  <si>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</si>
  <si>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</si>
  <si>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</si>
  <si>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</si>
  <si>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</si>
  <si>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</si>
  <si>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</si>
  <si>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</si>
  <si>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</si>
  <si>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</si>
  <si>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</si>
  <si>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</si>
  <si>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</si>
  <si>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</si>
  <si>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</si>
  <si>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</si>
  <si>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</si>
  <si>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</si>
  <si>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</si>
  <si>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</si>
  <si>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</si>
  <si>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</si>
  <si>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</si>
  <si>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</si>
  <si>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</si>
  <si>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</si>
  <si>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</si>
  <si>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</si>
  <si>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</si>
  <si>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</si>
  <si>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</si>
  <si>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</si>
  <si>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</si>
  <si>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</si>
  <si>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</si>
  <si>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</si>
  <si>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</si>
  <si>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</si>
  <si>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</si>
  <si>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</si>
  <si>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</si>
  <si>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</si>
  <si>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</si>
  <si>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</si>
  <si>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</si>
  <si>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</si>
  <si>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</si>
  <si>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</si>
  <si>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</si>
  <si>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</si>
  <si>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</si>
  <si>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</si>
  <si>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</si>
  <si>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</si>
  <si>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</si>
  <si>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</si>
  <si>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</si>
  <si>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</si>
  <si>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</si>
  <si>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</si>
  <si>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</si>
  <si>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</si>
  <si>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</si>
  <si>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</si>
  <si>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</si>
  <si>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</si>
  <si>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</si>
  <si>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</si>
  <si>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</si>
  <si>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</si>
  <si>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</si>
  <si>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</si>
  <si>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</si>
  <si>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</si>
  <si>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</si>
  <si>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</si>
  <si>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</si>
  <si>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</si>
  <si>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</si>
  <si>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</si>
  <si>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</si>
  <si>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</si>
  <si>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</si>
  <si>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</si>
  <si>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</si>
  <si>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</si>
  <si>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</si>
  <si>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</si>
  <si>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</si>
  <si>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</si>
  <si>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</si>
  <si>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</si>
  <si>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</si>
  <si>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</si>
  <si>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</si>
  <si>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</si>
  <si>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</si>
  <si>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</si>
  <si>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</si>
  <si>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</si>
  <si>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</si>
  <si>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</si>
  <si>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</si>
  <si>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</si>
  <si>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</si>
  <si>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</si>
  <si>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</si>
  <si>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</si>
  <si>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</si>
  <si>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</si>
  <si>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</si>
  <si>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</si>
  <si>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</si>
  <si>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</si>
  <si>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</si>
  <si>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</si>
  <si>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</si>
  <si>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</si>
  <si>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</si>
  <si>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</si>
  <si>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</si>
  <si>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</si>
  <si>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</si>
  <si>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</si>
  <si>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</si>
  <si>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</si>
  <si>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</si>
  <si>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</si>
  <si>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</si>
  <si>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</si>
  <si>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</si>
  <si>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</si>
  <si>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</si>
  <si>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</si>
  <si>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</si>
  <si>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</si>
  <si>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</si>
  <si>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</si>
  <si>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</si>
  <si>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</si>
  <si>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</si>
  <si>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</si>
  <si>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</si>
  <si>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</si>
  <si>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</si>
  <si>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</si>
  <si>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</si>
  <si>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</si>
  <si>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</si>
  <si>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</si>
  <si>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</si>
  <si>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</si>
  <si>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</si>
  <si>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</si>
  <si>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</si>
  <si>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</si>
  <si>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</si>
  <si>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</si>
  <si>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</si>
  <si>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</si>
  <si>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</si>
  <si>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</si>
  <si>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</si>
  <si>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</si>
  <si>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</si>
  <si>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</si>
  <si>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</si>
  <si>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</si>
  <si>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</si>
  <si>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</si>
  <si>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</si>
  <si>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</si>
  <si>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</si>
  <si>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</si>
  <si>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</si>
  <si>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</si>
  <si>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</si>
  <si>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</si>
  <si>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</si>
  <si>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</si>
  <si>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</si>
  <si>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</si>
  <si>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</si>
  <si>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</si>
  <si>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</si>
  <si>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</si>
  <si>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</si>
  <si>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</si>
  <si>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</si>
  <si>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</si>
  <si>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</si>
  <si>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</si>
  <si>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</si>
  <si>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</si>
  <si>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</si>
  <si>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</si>
  <si>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</si>
  <si>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</si>
  <si>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</si>
  <si>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</si>
  <si>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</si>
  <si>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</si>
  <si>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</si>
  <si>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</si>
  <si>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</si>
  <si>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</si>
  <si>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</si>
  <si>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</si>
  <si>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</si>
  <si>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</si>
  <si>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</si>
  <si>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</si>
  <si>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</si>
  <si>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</si>
  <si>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</si>
  <si>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</si>
  <si>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</si>
  <si>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</si>
  <si>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</si>
  <si>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</si>
  <si>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</si>
  <si>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</si>
  <si>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</si>
  <si>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</si>
  <si>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</si>
  <si>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</si>
  <si>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</si>
  <si>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</si>
  <si>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</si>
  <si>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</si>
  <si>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</si>
  <si>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</si>
  <si>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</si>
  <si>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</si>
  <si>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</si>
  <si>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</si>
  <si>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</si>
  <si>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</si>
  <si>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</si>
  <si>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</si>
  <si>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</si>
  <si>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</si>
  <si>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</si>
  <si>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</si>
  <si>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</si>
  <si>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</si>
  <si>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</si>
  <si>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</si>
  <si>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</si>
  <si>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</si>
  <si>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</si>
  <si>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</si>
  <si>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</si>
  <si>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</si>
  <si>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</si>
  <si>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</si>
  <si>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</si>
  <si>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</si>
  <si>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</si>
  <si>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</si>
  <si>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</si>
  <si>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</si>
  <si>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</si>
  <si>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</si>
  <si>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</si>
  <si>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</si>
  <si>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</si>
  <si>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</si>
  <si>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</si>
  <si>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</si>
  <si>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</si>
  <si>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</si>
  <si>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</si>
  <si>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</si>
  <si>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</si>
  <si>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</si>
  <si>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</si>
  <si>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</si>
  <si>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</si>
  <si>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</si>
  <si>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</si>
  <si>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</si>
  <si>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</si>
  <si>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</si>
  <si>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</si>
  <si>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</si>
  <si>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</si>
  <si>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</si>
  <si>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</si>
  <si>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</si>
  <si>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</si>
  <si>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</si>
  <si>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</si>
  <si>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</si>
  <si>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</si>
  <si>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</si>
  <si>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</si>
  <si>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</si>
  <si>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</si>
  <si>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</si>
  <si>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</si>
  <si>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</si>
  <si>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</si>
  <si>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</si>
  <si>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</si>
  <si>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</si>
  <si>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</si>
  <si>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</si>
  <si>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</si>
  <si>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</si>
  <si>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</si>
  <si>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</si>
  <si>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</si>
  <si>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</si>
  <si>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</si>
  <si>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</si>
  <si>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</si>
  <si>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</si>
  <si>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</si>
  <si>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</si>
  <si>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</si>
  <si>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</si>
  <si>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</si>
  <si>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</si>
  <si>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</si>
  <si>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</si>
  <si>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</si>
  <si>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</si>
  <si>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</si>
  <si>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</si>
  <si>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</si>
  <si>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</si>
  <si>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</si>
  <si>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</si>
  <si>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</si>
  <si>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</si>
  <si>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</si>
  <si>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</si>
  <si>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</si>
  <si>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</si>
  <si>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</si>
  <si>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</si>
  <si>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</si>
  <si>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</si>
  <si>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</si>
  <si>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</si>
  <si>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</si>
  <si>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</si>
  <si>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</si>
  <si>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</si>
  <si>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</si>
  <si>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</si>
  <si>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</si>
  <si>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</si>
  <si>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</si>
  <si>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</si>
  <si>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</si>
  <si>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</si>
  <si>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</si>
  <si>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</si>
  <si>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</si>
  <si>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</si>
  <si>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</si>
  <si>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</si>
  <si>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</si>
  <si>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</si>
  <si>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</si>
  <si>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</si>
  <si>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</si>
  <si>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</si>
  <si>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</si>
  <si>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</si>
  <si>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</si>
  <si>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</si>
  <si>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</si>
  <si>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</si>
  <si>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</si>
  <si>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</si>
  <si>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</si>
  <si>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</si>
  <si>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</si>
  <si>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</si>
  <si>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</si>
  <si>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</si>
  <si>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</si>
  <si>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</si>
  <si>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</si>
  <si>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</si>
  <si>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</si>
  <si>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</si>
  <si>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</si>
  <si>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</si>
  <si>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</si>
  <si>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</si>
  <si>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</si>
  <si>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</si>
  <si>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</si>
  <si>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</si>
  <si>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</si>
  <si>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</si>
  <si>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</si>
  <si>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</si>
  <si>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</si>
  <si>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</si>
  <si>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</si>
  <si>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</si>
  <si>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</si>
  <si>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</si>
  <si>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</si>
  <si>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</si>
  <si>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</si>
  <si>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</si>
  <si>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</si>
  <si>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</si>
  <si>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</si>
  <si>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</si>
  <si>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</si>
  <si>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</si>
  <si>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</si>
  <si>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</si>
  <si>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</si>
  <si>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</si>
  <si>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</si>
  <si>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</si>
  <si>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</si>
  <si>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</si>
  <si>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</si>
  <si>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</si>
  <si>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</si>
  <si>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</si>
  <si>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</si>
  <si>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</si>
  <si>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</si>
  <si>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</si>
  <si>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</si>
  <si>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</si>
  <si>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</si>
  <si>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</si>
  <si>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</si>
  <si>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</si>
  <si>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</si>
  <si>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</si>
  <si>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</si>
  <si>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</si>
  <si>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</si>
  <si>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</si>
  <si>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</si>
  <si>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</si>
  <si>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</si>
  <si>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</si>
  <si>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</si>
  <si>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</si>
  <si>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</si>
  <si>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</si>
  <si>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</si>
  <si>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</si>
  <si>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</si>
  <si>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</si>
  <si>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</si>
  <si>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</si>
  <si>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</si>
  <si>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</si>
  <si>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</si>
  <si>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</si>
  <si>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</si>
  <si>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</si>
  <si>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</si>
  <si>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</si>
  <si>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</si>
  <si>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</si>
  <si>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</si>
  <si>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</si>
  <si>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</si>
  <si>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</si>
  <si>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</si>
  <si>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</si>
  <si>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</si>
  <si>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</si>
  <si>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</si>
  <si>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</si>
  <si>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</si>
  <si>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</si>
  <si>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</si>
  <si>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</si>
  <si>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</si>
  <si>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</si>
  <si>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</si>
  <si>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</si>
  <si>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</si>
  <si>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</si>
  <si>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</si>
  <si>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</si>
  <si>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</si>
  <si>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</si>
  <si>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</si>
  <si>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</si>
  <si>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</si>
  <si>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</si>
  <si>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</si>
  <si>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</si>
  <si>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</si>
  <si>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</si>
  <si>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</si>
  <si>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</si>
  <si>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</si>
  <si>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</si>
  <si>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</si>
  <si>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</si>
  <si>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</si>
  <si>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</si>
  <si>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</si>
  <si>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</si>
  <si>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</si>
  <si>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</si>
  <si>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</si>
  <si>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</si>
  <si>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</si>
  <si>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</si>
  <si>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</si>
  <si>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</si>
  <si>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</si>
  <si>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</si>
  <si>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</si>
  <si>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</si>
  <si>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</si>
  <si>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</si>
  <si>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</si>
  <si>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</si>
  <si>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</si>
  <si>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</si>
  <si>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</si>
  <si>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</si>
  <si>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</si>
  <si>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</si>
  <si>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</si>
  <si>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</si>
  <si>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</si>
  <si>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</si>
  <si>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</si>
  <si>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</si>
  <si>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</si>
  <si>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</si>
  <si>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</si>
  <si>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</si>
  <si>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</si>
  <si>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</si>
  <si>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</si>
  <si>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</si>
  <si>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</si>
  <si>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</si>
  <si>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</si>
  <si>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</si>
  <si>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</si>
  <si>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</si>
  <si>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</si>
  <si>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</si>
  <si>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</si>
  <si>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</si>
  <si>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</si>
  <si>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</si>
  <si>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</si>
  <si>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</si>
  <si>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</si>
  <si>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</si>
  <si>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</si>
  <si>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</si>
  <si>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</si>
  <si>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</si>
  <si>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</si>
  <si>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</si>
  <si>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</si>
  <si>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</si>
  <si>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</si>
  <si>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</si>
  <si>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</si>
  <si>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</si>
  <si>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</si>
  <si>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</si>
  <si>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</si>
  <si>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</si>
  <si>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</si>
  <si>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</si>
  <si>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</si>
  <si>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</si>
  <si>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</si>
  <si>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</si>
  <si>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</si>
  <si>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</si>
  <si>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</si>
  <si>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</si>
  <si>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</si>
  <si>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</si>
  <si>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</si>
  <si>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</si>
  <si>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</si>
  <si>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</si>
  <si>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</si>
  <si>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</si>
  <si>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</si>
  <si>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</si>
  <si>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</si>
  <si>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</si>
  <si>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</si>
  <si>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</si>
  <si>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</si>
  <si>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</si>
  <si>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</si>
  <si>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</si>
  <si>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</si>
  <si>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</si>
  <si>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</si>
  <si>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</si>
  <si>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</si>
  <si>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</si>
  <si>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</si>
  <si>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</si>
  <si>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</si>
  <si>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</si>
  <si>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</si>
  <si>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</si>
  <si>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</si>
  <si>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</si>
  <si>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</si>
  <si>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</si>
  <si>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</si>
  <si>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</si>
  <si>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</si>
  <si>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</si>
  <si>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</si>
  <si>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</si>
  <si>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</si>
  <si>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</si>
  <si>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</si>
  <si>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</si>
  <si>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</si>
  <si>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</si>
  <si>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</si>
  <si>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</si>
  <si>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</si>
  <si>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</si>
  <si>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</si>
  <si>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</si>
  <si>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</si>
  <si>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</si>
  <si>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</si>
  <si>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</si>
  <si>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</si>
  <si>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</si>
  <si>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</si>
  <si>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</si>
  <si>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</si>
  <si>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</si>
  <si>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</si>
  <si>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</si>
  <si>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</si>
  <si>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</si>
  <si>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</si>
  <si>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</si>
  <si>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</si>
  <si>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</si>
  <si>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</si>
  <si>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</si>
  <si>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</si>
  <si>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</si>
  <si>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</si>
  <si>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</si>
  <si>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</si>
  <si>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</si>
  <si>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</si>
  <si>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</si>
  <si>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</si>
  <si>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</si>
  <si>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</si>
  <si>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</si>
  <si>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</si>
  <si>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</si>
  <si>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</si>
  <si>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</si>
  <si>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</si>
  <si>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</si>
  <si>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</si>
  <si>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</si>
  <si>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</si>
  <si>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</si>
  <si>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</si>
  <si>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</si>
  <si>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</si>
  <si>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</si>
  <si>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</si>
  <si>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</si>
  <si>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</si>
  <si>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</si>
  <si>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</si>
  <si>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</si>
  <si>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</si>
  <si>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</si>
  <si>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</si>
  <si>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</si>
  <si>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</si>
  <si>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</si>
  <si>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</si>
  <si>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</si>
  <si>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</si>
  <si>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</si>
  <si>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</si>
  <si>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</si>
  <si>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</si>
  <si>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</si>
  <si>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</si>
  <si>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</si>
  <si>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</si>
  <si>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</si>
  <si>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</si>
  <si>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</si>
  <si>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</si>
  <si>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</si>
  <si>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</si>
  <si>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</si>
  <si>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</si>
  <si>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</si>
  <si>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</si>
  <si>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</si>
  <si>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</si>
  <si>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</si>
  <si>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</si>
  <si>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</si>
  <si>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</si>
  <si>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</si>
  <si>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</si>
  <si>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</si>
  <si>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</si>
  <si>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</si>
  <si>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</si>
  <si>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</si>
  <si>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</si>
  <si>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</si>
  <si>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</si>
  <si>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</si>
  <si>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</si>
  <si>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</si>
  <si>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</si>
  <si>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</si>
  <si>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</si>
  <si>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</si>
  <si>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</si>
  <si>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</si>
  <si>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</si>
  <si>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</si>
  <si>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</si>
  <si>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</si>
  <si>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</si>
  <si>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</si>
  <si>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</si>
  <si>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</si>
  <si>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</si>
  <si>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</si>
  <si>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</si>
  <si>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</si>
  <si>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</si>
  <si>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</si>
  <si>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</si>
  <si>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</si>
  <si>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</si>
  <si>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</si>
  <si>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</si>
  <si>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</si>
  <si>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</si>
  <si>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</si>
  <si>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</si>
  <si>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</si>
  <si>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</si>
  <si>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</si>
  <si>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</si>
  <si>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</si>
  <si>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</si>
  <si>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</si>
  <si>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</si>
  <si>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</si>
  <si>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</si>
  <si>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</si>
  <si>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</si>
  <si>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</si>
  <si>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</si>
  <si>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</si>
  <si>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</si>
  <si>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</si>
  <si>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</si>
  <si>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</si>
  <si>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</si>
  <si>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</si>
  <si>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</si>
  <si>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</si>
  <si>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</si>
  <si>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</si>
  <si>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</si>
  <si>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</si>
  <si>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</si>
  <si>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</si>
  <si>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</si>
  <si>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</si>
  <si>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</si>
  <si>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</si>
  <si>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</si>
  <si>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</si>
  <si>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</si>
  <si>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</si>
  <si>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</si>
  <si>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</si>
  <si>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</si>
  <si>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</si>
  <si>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</si>
  <si>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</si>
  <si>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</si>
  <si>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</si>
  <si>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</si>
  <si>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</si>
  <si>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</si>
  <si>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</si>
  <si>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</si>
  <si>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</si>
  <si>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</si>
  <si>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</si>
  <si>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</si>
  <si>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</si>
  <si>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</si>
  <si>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</si>
  <si>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</si>
  <si>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</si>
  <si>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</si>
  <si>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</si>
  <si>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</si>
  <si>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</si>
  <si>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</si>
  <si>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</si>
  <si>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</si>
  <si>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</si>
  <si>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</si>
  <si>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</si>
  <si>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</si>
  <si>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</si>
  <si>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</si>
  <si>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</si>
  <si>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</si>
  <si>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</si>
  <si>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</si>
  <si>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</si>
  <si>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</si>
  <si>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</si>
  <si>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</si>
  <si>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</si>
  <si>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</si>
  <si>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</si>
  <si>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</si>
  <si>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</si>
  <si>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</si>
  <si>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</si>
  <si>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</si>
  <si>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</si>
  <si>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</si>
  <si>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</si>
  <si>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</si>
  <si>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</si>
  <si>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</si>
  <si>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</si>
  <si>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</si>
  <si>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</si>
  <si>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</si>
  <si>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</si>
  <si>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</si>
  <si>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</si>
  <si>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</si>
  <si>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</si>
  <si>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</si>
  <si>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</si>
  <si>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</si>
  <si>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</si>
  <si>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</si>
  <si>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</si>
  <si>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</si>
  <si>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</si>
  <si>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</si>
  <si>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</si>
  <si>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</si>
  <si>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</si>
  <si>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</si>
  <si>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</si>
  <si>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</si>
  <si>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</si>
  <si>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</si>
  <si>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</si>
  <si>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</si>
  <si>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</si>
  <si>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</si>
  <si>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</si>
  <si>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</si>
  <si>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</si>
  <si>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</si>
  <si>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</si>
  <si>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</si>
  <si>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</si>
  <si>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</si>
  <si>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</si>
  <si>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</si>
  <si>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</si>
  <si>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</si>
  <si>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</si>
  <si>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</si>
  <si>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</si>
  <si>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</si>
  <si>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</si>
  <si>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</si>
  <si>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</si>
  <si>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</si>
  <si>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</si>
  <si>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</si>
  <si>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</si>
  <si>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</si>
  <si>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</si>
  <si>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</si>
  <si>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</si>
  <si>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</si>
  <si>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</si>
  <si>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</si>
  <si>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</si>
  <si>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</si>
  <si>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</si>
  <si>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</si>
  <si>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</si>
  <si>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</si>
  <si>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</si>
  <si>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</si>
  <si>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</si>
  <si>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</si>
  <si>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</si>
  <si>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</si>
  <si>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</si>
  <si>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</si>
  <si>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</si>
  <si>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</si>
  <si>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</si>
  <si>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</si>
  <si>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</si>
  <si>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</si>
  <si>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</si>
  <si>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</si>
  <si>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</si>
  <si>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</si>
  <si>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</si>
  <si>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</si>
  <si>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</si>
  <si>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</si>
  <si>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</si>
  <si>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</si>
  <si>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</si>
  <si>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</si>
  <si>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</si>
  <si>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</si>
  <si>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</si>
  <si>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</si>
  <si>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</si>
  <si>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</si>
  <si>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</si>
  <si>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</si>
  <si>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</si>
  <si>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</si>
  <si>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</si>
  <si>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</si>
  <si>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</si>
  <si>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</si>
  <si>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</si>
  <si>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</si>
  <si>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</si>
  <si>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</si>
  <si>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</si>
  <si>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</si>
  <si>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</si>
  <si>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</si>
  <si>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</si>
  <si>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</si>
  <si>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</si>
  <si>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</si>
  <si>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</si>
  <si>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</si>
  <si>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</si>
  <si>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</si>
  <si>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</si>
  <si>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</si>
  <si>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</si>
  <si>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</si>
  <si>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</si>
  <si>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</si>
  <si>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</si>
  <si>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</si>
  <si>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</si>
  <si>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</si>
  <si>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</si>
  <si>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</si>
  <si>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</si>
  <si>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</si>
  <si>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</si>
  <si>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</si>
  <si>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</si>
  <si>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</si>
  <si>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</si>
  <si>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</si>
  <si>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</si>
  <si>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</si>
  <si>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</si>
  <si>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</si>
  <si>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</si>
  <si>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</si>
  <si>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</si>
  <si>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</si>
  <si>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</si>
  <si>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</si>
  <si>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</si>
  <si>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</si>
  <si>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</si>
  <si>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</si>
  <si>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</si>
  <si>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</si>
  <si>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</si>
  <si>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</si>
  <si>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</si>
  <si>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</si>
  <si>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</si>
  <si>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</si>
  <si>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</si>
  <si>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</si>
  <si>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</si>
  <si>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</si>
  <si>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</si>
  <si>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</si>
  <si>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</si>
  <si>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</si>
  <si>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</si>
  <si>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</si>
  <si>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</si>
  <si>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</si>
  <si>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</si>
  <si>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</si>
  <si>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</si>
  <si>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</si>
  <si>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</si>
  <si>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</si>
  <si>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</si>
  <si>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</si>
  <si>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</si>
  <si>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</si>
  <si>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</si>
  <si>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</si>
  <si>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</si>
  <si>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</si>
  <si>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</si>
  <si>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</si>
  <si>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</si>
  <si>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</si>
  <si>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</si>
  <si>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</si>
  <si>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</si>
  <si>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</si>
  <si>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</si>
  <si>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</si>
  <si>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</si>
  <si>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</si>
  <si>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</si>
  <si>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</si>
  <si>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</si>
  <si>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</si>
  <si>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</si>
  <si>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</si>
  <si>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</si>
  <si>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</si>
  <si>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</si>
  <si>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</si>
  <si>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</si>
  <si>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</si>
  <si>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</si>
  <si>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</si>
  <si>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</si>
  <si>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</si>
  <si>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</si>
  <si>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</si>
  <si>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</si>
  <si>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</si>
  <si>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</si>
  <si>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</si>
  <si>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</si>
  <si>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</si>
  <si>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</si>
  <si>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</si>
  <si>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</si>
  <si>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</si>
  <si>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</si>
  <si>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</si>
  <si>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</si>
  <si>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</si>
  <si>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</si>
  <si>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</si>
  <si>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</si>
  <si>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</si>
  <si>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</si>
  <si>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</si>
  <si>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</si>
  <si>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</si>
  <si>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</si>
  <si>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</si>
  <si>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</si>
  <si>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</si>
  <si>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</si>
  <si>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</si>
  <si>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</si>
  <si>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</si>
  <si>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</si>
  <si>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</si>
  <si>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</si>
  <si>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</si>
  <si>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</si>
  <si>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</si>
  <si>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</si>
  <si>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</si>
  <si>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</si>
  <si>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</si>
  <si>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</si>
  <si>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</si>
  <si>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</si>
  <si>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</si>
  <si>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</si>
  <si>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</si>
  <si>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</si>
  <si>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</si>
  <si>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</si>
  <si>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</si>
  <si>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</si>
  <si>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</si>
  <si>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</si>
  <si>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</si>
  <si>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</si>
  <si>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</si>
  <si>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</si>
  <si>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</si>
  <si>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</si>
  <si>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</si>
  <si>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</si>
  <si>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</si>
  <si>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</si>
  <si>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</si>
  <si>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</si>
  <si>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</si>
  <si>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</si>
  <si>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</si>
  <si>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</si>
  <si>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</si>
  <si>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</si>
  <si>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</si>
  <si>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</si>
  <si>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</si>
  <si>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</si>
  <si>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</si>
  <si>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</si>
  <si>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</si>
  <si>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</si>
  <si>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</si>
  <si>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</si>
  <si>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</si>
  <si>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</si>
  <si>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</si>
  <si>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</si>
  <si>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</si>
  <si>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</si>
  <si>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</si>
  <si>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</si>
  <si>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</si>
  <si>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</si>
  <si>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</si>
  <si>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</si>
  <si>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</si>
  <si>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</si>
  <si>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</si>
  <si>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</si>
  <si>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</si>
  <si>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</si>
  <si>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</si>
  <si>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</si>
  <si>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</si>
  <si>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</si>
  <si>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</si>
  <si>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</si>
  <si>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</si>
  <si>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</si>
  <si>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</si>
  <si>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</si>
  <si>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</si>
  <si>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</si>
  <si>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</si>
  <si>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</si>
  <si>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</si>
  <si>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</si>
  <si>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</si>
  <si>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</si>
  <si>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</si>
  <si>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</si>
  <si>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</si>
  <si>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</si>
  <si>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</si>
  <si>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</si>
  <si>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</si>
  <si>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</si>
  <si>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</si>
  <si>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</si>
  <si>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</si>
  <si>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</si>
  <si>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</si>
  <si>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</si>
  <si>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</si>
  <si>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</si>
  <si>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</si>
  <si>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</si>
  <si>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</si>
  <si>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</si>
  <si>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</si>
  <si>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</si>
  <si>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</si>
  <si>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</si>
  <si>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</si>
  <si>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</si>
  <si>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</si>
  <si>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</si>
  <si>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</si>
  <si>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</si>
  <si>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</si>
  <si>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</si>
  <si>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</si>
  <si>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</si>
  <si>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</si>
  <si>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</si>
  <si>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</si>
  <si>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</si>
  <si>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</si>
  <si>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</si>
  <si>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</si>
  <si>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</si>
  <si>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</si>
  <si>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</si>
  <si>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</si>
  <si>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</si>
  <si>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</si>
  <si>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</si>
  <si>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</si>
  <si>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</si>
  <si>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</si>
  <si>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</si>
  <si>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</si>
  <si>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</si>
  <si>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</si>
  <si>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</si>
  <si>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</si>
  <si>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</si>
  <si>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</si>
  <si>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</si>
  <si>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</si>
  <si>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</si>
  <si>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</si>
  <si>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</si>
  <si>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</si>
  <si>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</si>
  <si>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</si>
  <si>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</si>
  <si>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</si>
  <si>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</si>
  <si>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</si>
  <si>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</si>
  <si>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</si>
  <si>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</si>
  <si>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</si>
  <si>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</si>
  <si>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</si>
  <si>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</si>
  <si>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</si>
  <si>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</si>
  <si>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</si>
  <si>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</si>
  <si>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</si>
  <si>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</si>
  <si>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</si>
  <si>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</si>
  <si>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</si>
  <si>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</si>
  <si>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</si>
  <si>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</si>
  <si>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</si>
  <si>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</si>
  <si>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</si>
  <si>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</si>
  <si>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</si>
  <si>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</si>
  <si>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</si>
  <si>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</si>
  <si>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</si>
  <si>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</si>
  <si>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</si>
  <si>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</si>
  <si>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</si>
  <si>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</si>
  <si>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</si>
  <si>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</si>
  <si>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</si>
  <si>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</si>
  <si>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</si>
  <si>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</si>
  <si>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</si>
  <si>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</si>
  <si>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</si>
  <si>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</si>
  <si>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</si>
  <si>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</si>
  <si>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</si>
  <si>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</si>
  <si>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</si>
  <si>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</si>
  <si>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</si>
  <si>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</si>
  <si>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</si>
  <si>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</si>
  <si>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</si>
  <si>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</si>
  <si>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</si>
  <si>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</si>
  <si>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</si>
  <si>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</si>
  <si>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</si>
  <si>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</si>
  <si>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</si>
  <si>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</si>
  <si>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</si>
  <si>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</si>
  <si>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</si>
  <si>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</si>
  <si>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</si>
  <si>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</si>
  <si>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</si>
  <si>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</si>
  <si>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</si>
  <si>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</si>
  <si>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</si>
  <si>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</si>
  <si>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</si>
  <si>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</si>
  <si>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</si>
  <si>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</si>
  <si>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</si>
  <si>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</si>
  <si>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</si>
  <si>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</si>
  <si>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</si>
  <si>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</si>
  <si>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</si>
  <si>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</si>
  <si>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</si>
  <si>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</si>
  <si>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</si>
  <si>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</si>
  <si>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</si>
  <si>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</si>
  <si>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</si>
  <si>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</si>
  <si>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</si>
  <si>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</si>
  <si>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</si>
  <si>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</si>
  <si>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</si>
  <si>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</si>
  <si>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</si>
  <si>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</si>
  <si>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</si>
  <si>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</si>
  <si>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</si>
  <si>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</si>
  <si>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</si>
  <si>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</si>
  <si>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</si>
  <si>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</si>
  <si>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</si>
  <si>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</si>
  <si>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</si>
  <si>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</si>
  <si>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</si>
  <si>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</si>
  <si>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</si>
  <si>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</si>
  <si>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</si>
  <si>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</si>
  <si>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</si>
  <si>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</si>
  <si>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</si>
  <si>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</si>
  <si>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</si>
  <si>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</si>
  <si>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</si>
  <si>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</si>
  <si>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</si>
  <si>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</si>
  <si>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</si>
  <si>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</si>
  <si>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</si>
  <si>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</si>
  <si>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</si>
  <si>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</si>
  <si>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</si>
  <si>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</si>
  <si>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</si>
  <si>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</si>
  <si>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</si>
  <si>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</si>
  <si>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</si>
  <si>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</si>
  <si>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</si>
  <si>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</si>
  <si>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</si>
  <si>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</si>
  <si>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</si>
  <si>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</si>
  <si>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</si>
  <si>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</si>
  <si>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</si>
  <si>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</si>
  <si>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</si>
  <si>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</si>
  <si>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</si>
  <si>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</si>
  <si>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</si>
  <si>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</si>
  <si>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</si>
  <si>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</si>
  <si>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</si>
  <si>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</si>
  <si>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</si>
  <si>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</si>
  <si>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</si>
  <si>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</si>
  <si>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</si>
  <si>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</si>
  <si>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</si>
  <si>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</si>
  <si>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</si>
  <si>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</si>
  <si>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</si>
  <si>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</si>
  <si>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</si>
  <si>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</si>
  <si>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</si>
  <si>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</si>
  <si>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</si>
  <si>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</si>
  <si>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</si>
  <si>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</si>
  <si>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</si>
  <si>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</si>
  <si>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</si>
  <si>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</si>
  <si>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</si>
  <si>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</si>
  <si>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</si>
  <si>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</si>
  <si>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</si>
  <si>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</si>
  <si>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</si>
  <si>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</si>
  <si>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</si>
  <si>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</si>
  <si>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</si>
  <si>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</si>
  <si>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</si>
  <si>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</si>
  <si>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</si>
  <si>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</si>
  <si>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</si>
  <si>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</si>
  <si>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</si>
  <si>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</si>
  <si>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</si>
  <si>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</si>
  <si>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</si>
  <si>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</si>
  <si>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</si>
  <si>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</si>
  <si>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</si>
  <si>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</si>
  <si>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</si>
  <si>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</si>
  <si>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</si>
  <si>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</si>
  <si>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</si>
  <si>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</si>
  <si>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</si>
  <si>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</si>
  <si>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</si>
  <si>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</si>
  <si>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</si>
  <si>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</si>
  <si>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</si>
  <si>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</si>
  <si>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</si>
  <si>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</si>
  <si>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</si>
  <si>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</si>
  <si>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</si>
  <si>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</si>
  <si>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</si>
  <si>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</si>
  <si>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</si>
  <si>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</si>
  <si>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</si>
  <si>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</si>
  <si>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</si>
  <si>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</si>
  <si>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</si>
  <si>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</si>
  <si>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</si>
  <si>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</si>
  <si>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</si>
  <si>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</si>
  <si>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</si>
  <si>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</si>
  <si>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</si>
  <si>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</si>
  <si>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</si>
  <si>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</si>
  <si>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</si>
  <si>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</si>
  <si>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</si>
  <si>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</si>
  <si>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</si>
  <si>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</si>
  <si>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</si>
  <si>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</si>
  <si>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</si>
  <si>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</si>
  <si>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</si>
  <si>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</si>
  <si>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</si>
  <si>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</si>
  <si>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</si>
  <si>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</si>
  <si>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</si>
  <si>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</si>
  <si>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</si>
  <si>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</si>
  <si>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</si>
  <si>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</si>
  <si>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</si>
  <si>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</si>
  <si>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</si>
  <si>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</si>
  <si>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</si>
  <si>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</si>
  <si>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</si>
  <si>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</si>
  <si>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</si>
  <si>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</si>
  <si>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</si>
  <si>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</si>
  <si>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</si>
  <si>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</si>
  <si>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</si>
  <si>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</si>
  <si>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</si>
  <si>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</si>
  <si>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</si>
  <si>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</si>
  <si>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</si>
  <si>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</si>
  <si>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</si>
  <si>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</si>
  <si>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</si>
  <si>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</si>
  <si>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</si>
  <si>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</si>
  <si>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</si>
  <si>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</si>
  <si>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</si>
  <si>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</si>
  <si>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</si>
  <si>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</si>
  <si>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</si>
  <si>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</si>
  <si>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</si>
  <si>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</si>
  <si>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</si>
  <si>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</si>
  <si>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</si>
  <si>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</si>
  <si>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</si>
  <si>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</si>
  <si>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</si>
  <si>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</si>
  <si>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</si>
  <si>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</si>
  <si>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</si>
  <si>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</si>
  <si>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</si>
  <si>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</si>
  <si>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</si>
  <si>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</si>
  <si>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</si>
  <si>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</si>
  <si>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</si>
  <si>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</si>
  <si>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</si>
  <si>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</si>
  <si>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</si>
  <si>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</si>
  <si>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</si>
  <si>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</si>
  <si>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</si>
  <si>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</si>
  <si>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</si>
  <si>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</si>
  <si>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</si>
  <si>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</si>
  <si>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</si>
  <si>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</si>
  <si>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</si>
  <si>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</si>
  <si>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</si>
  <si>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</si>
  <si>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</si>
  <si>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</si>
  <si>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</si>
  <si>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</si>
  <si>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</si>
  <si>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</si>
  <si>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</si>
  <si>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</si>
  <si>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</si>
  <si>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</si>
  <si>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</si>
  <si>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</si>
  <si>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</si>
  <si>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</si>
  <si>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</si>
  <si>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</si>
  <si>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</si>
  <si>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</si>
  <si>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</si>
  <si>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</si>
  <si>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</si>
  <si>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</si>
  <si>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</si>
  <si>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</si>
  <si>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</si>
  <si>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</si>
  <si>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</si>
  <si>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</si>
  <si>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</si>
  <si>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</si>
  <si>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</si>
  <si>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</si>
  <si>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</si>
  <si>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</si>
  <si>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</si>
  <si>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</si>
  <si>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</si>
  <si>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</si>
  <si>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</si>
  <si>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</si>
  <si>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</si>
  <si>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</si>
  <si>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</si>
  <si>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</si>
  <si>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</si>
  <si>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</si>
  <si>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</si>
  <si>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</si>
  <si>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</si>
  <si>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</si>
  <si>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</si>
  <si>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</si>
  <si>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</si>
  <si>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</si>
  <si>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</si>
  <si>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</si>
  <si>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</si>
  <si>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</si>
  <si>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</si>
  <si>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</si>
  <si>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</si>
  <si>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</si>
  <si>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</si>
  <si>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</si>
  <si>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</si>
  <si>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</si>
  <si>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</si>
  <si>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</si>
  <si>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</si>
  <si>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</si>
  <si>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</si>
  <si>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</si>
  <si>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</si>
  <si>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</si>
  <si>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</si>
  <si>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</si>
  <si>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</si>
  <si>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</si>
  <si>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</si>
  <si>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</si>
  <si>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</si>
  <si>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</si>
  <si>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</si>
  <si>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</si>
  <si>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</si>
  <si>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</si>
  <si>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</si>
  <si>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</si>
  <si>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</si>
  <si>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</si>
  <si>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</si>
  <si>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</si>
  <si>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</si>
  <si>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</si>
  <si>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</si>
  <si>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</si>
  <si>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</si>
  <si>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</si>
  <si>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</si>
  <si>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</si>
  <si>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</si>
  <si>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</si>
  <si>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</si>
  <si>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</si>
  <si>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</si>
  <si>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</si>
  <si>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</si>
  <si>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</si>
  <si>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</si>
  <si>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</si>
  <si>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</si>
  <si>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</si>
  <si>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</si>
  <si>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</si>
  <si>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</si>
  <si>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</si>
  <si>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</si>
  <si>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</si>
  <si>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</si>
  <si>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</si>
  <si>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</si>
  <si>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</si>
  <si>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</si>
  <si>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</si>
  <si>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</si>
  <si>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</si>
  <si>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</si>
  <si>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</si>
  <si>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</si>
  <si>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</si>
  <si>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</si>
  <si>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</si>
  <si>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</si>
  <si>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</si>
  <si>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</si>
  <si>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</si>
  <si>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</si>
  <si>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</si>
  <si>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</si>
  <si>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</si>
  <si>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</si>
  <si>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</si>
  <si>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</si>
  <si>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</si>
  <si>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</si>
  <si>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</si>
  <si>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</si>
  <si>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</si>
  <si>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</si>
  <si>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</si>
  <si>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</si>
  <si>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</si>
  <si>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</si>
  <si>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</si>
  <si>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</si>
  <si>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</si>
  <si>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</si>
  <si>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</si>
  <si>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</si>
  <si>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</si>
  <si>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</si>
  <si>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</si>
  <si>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</si>
  <si>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</si>
  <si>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</si>
  <si>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</si>
  <si>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</si>
  <si>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</si>
  <si>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</si>
  <si>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</si>
  <si>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</si>
  <si>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</si>
  <si>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</si>
  <si>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</si>
  <si>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</si>
  <si>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</si>
  <si>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</si>
  <si>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</si>
  <si>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</si>
  <si>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</si>
  <si>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</si>
  <si>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</si>
  <si>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</si>
  <si>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</si>
  <si>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</si>
  <si>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</si>
  <si>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</si>
  <si>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</si>
  <si>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</si>
  <si>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</si>
  <si>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</si>
  <si>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</si>
  <si>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</si>
  <si>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</si>
  <si>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</si>
  <si>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</si>
  <si>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</si>
  <si>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</si>
  <si>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</si>
  <si>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</si>
  <si>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</si>
  <si>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</si>
  <si>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</si>
  <si>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</si>
  <si>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</si>
  <si>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</si>
  <si>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</si>
  <si>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</si>
  <si>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</si>
  <si>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</si>
  <si>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</si>
  <si>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</si>
  <si>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</si>
  <si>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</si>
  <si>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</si>
  <si>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</si>
  <si>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</si>
  <si>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</si>
  <si>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</si>
  <si>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</si>
  <si>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</si>
  <si>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</si>
  <si>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</si>
  <si>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</si>
  <si>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</si>
  <si>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</si>
  <si>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</si>
  <si>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</si>
  <si>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</si>
  <si>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</si>
  <si>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</si>
  <si>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</si>
  <si>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</si>
  <si>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</si>
  <si>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</si>
  <si>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</si>
  <si>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</si>
  <si>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</si>
  <si>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</si>
  <si>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</si>
  <si>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</si>
  <si>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</si>
  <si>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</si>
  <si>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</si>
  <si>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</si>
  <si>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</si>
  <si>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</si>
  <si>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</si>
  <si>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</si>
  <si>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</si>
  <si>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</si>
  <si>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</si>
  <si>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</si>
  <si>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</si>
  <si>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</si>
  <si>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</si>
  <si>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</si>
  <si>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</si>
  <si>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</si>
  <si>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</si>
  <si>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</si>
  <si>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</si>
  <si>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</si>
  <si>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</si>
  <si>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</si>
  <si>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</si>
  <si>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</si>
  <si>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</si>
  <si>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</si>
  <si>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</si>
  <si>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</si>
  <si>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</si>
  <si>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</si>
  <si>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</si>
  <si>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</si>
  <si>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</si>
  <si>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</si>
  <si>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</si>
  <si>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</si>
  <si>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</si>
  <si>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</si>
  <si>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</si>
  <si>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</si>
  <si>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</si>
  <si>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</si>
  <si>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</si>
  <si>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</si>
  <si>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</si>
  <si>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</si>
  <si>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</si>
  <si>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</si>
  <si>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</si>
  <si>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</si>
  <si>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</si>
  <si>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</si>
  <si>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</si>
  <si>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</si>
  <si>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</si>
  <si>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</si>
  <si>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</si>
  <si>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</si>
  <si>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</si>
  <si>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</si>
  <si>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</si>
  <si>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</si>
  <si>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</si>
  <si>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</si>
  <si>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</si>
  <si>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</si>
  <si>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</si>
  <si>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</si>
  <si>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</si>
  <si>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</si>
  <si>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</si>
  <si>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</si>
  <si>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</si>
  <si>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</si>
  <si>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</si>
  <si>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</si>
  <si>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</si>
  <si>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</si>
  <si>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</si>
  <si>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</si>
  <si>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</si>
  <si>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</si>
  <si>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</si>
  <si>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</si>
  <si>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</si>
  <si>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</si>
  <si>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</si>
  <si>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</si>
  <si>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</si>
  <si>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</si>
  <si>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</si>
  <si>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</si>
  <si>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</si>
  <si>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</si>
  <si>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</si>
  <si>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</si>
  <si>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</si>
  <si>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</si>
  <si>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</si>
  <si>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</si>
  <si>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</si>
  <si>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</si>
  <si>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</si>
  <si>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</si>
  <si>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</si>
  <si>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</si>
  <si>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</si>
  <si>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</si>
  <si>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</si>
  <si>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</si>
  <si>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</si>
  <si>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</si>
  <si>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</si>
  <si>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</si>
  <si>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</si>
  <si>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</si>
  <si>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</si>
  <si>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</si>
  <si>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</si>
  <si>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</si>
  <si>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</si>
  <si>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</si>
  <si>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</si>
  <si>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</si>
  <si>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</si>
  <si>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</si>
  <si>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</si>
  <si>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</si>
  <si>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</si>
  <si>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</si>
  <si>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</si>
  <si>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</si>
  <si>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</si>
  <si>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</si>
  <si>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</si>
  <si>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</si>
  <si>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</si>
  <si>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</si>
  <si>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</si>
  <si>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</si>
  <si>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</si>
  <si>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</si>
  <si>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</si>
  <si>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</si>
  <si>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</si>
  <si>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</si>
  <si>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</si>
  <si>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</si>
  <si>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</si>
  <si>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</si>
  <si>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</si>
  <si>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</si>
  <si>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</si>
  <si>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</si>
  <si>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</si>
  <si>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</si>
  <si>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</si>
  <si>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</si>
  <si>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</si>
  <si>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</si>
  <si>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</si>
  <si>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</si>
  <si>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</si>
  <si>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</si>
  <si>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</si>
  <si>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</si>
  <si>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</si>
  <si>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</si>
  <si>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</si>
  <si>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</si>
  <si>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</si>
  <si>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</si>
  <si>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</si>
  <si>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</si>
  <si>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</si>
  <si>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</si>
  <si>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</si>
  <si>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</si>
  <si>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</si>
  <si>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</si>
  <si>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</si>
  <si>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</si>
  <si>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</si>
  <si>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</si>
  <si>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</si>
  <si>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</si>
  <si>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</si>
  <si>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</si>
  <si>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</si>
  <si>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</si>
  <si>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</si>
  <si>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</si>
  <si>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</si>
  <si>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</si>
  <si>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</si>
  <si>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</si>
  <si>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</si>
  <si>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</si>
  <si>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</si>
  <si>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</si>
  <si>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</si>
  <si>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</si>
  <si>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</si>
  <si>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</si>
  <si>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</si>
  <si>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</si>
  <si>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</si>
  <si>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</si>
  <si>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</si>
  <si>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</si>
  <si>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</si>
  <si>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</si>
  <si>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</si>
  <si>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</si>
  <si>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</si>
  <si>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</si>
  <si>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</si>
  <si>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</si>
  <si>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</si>
  <si>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</si>
  <si>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</si>
  <si>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</si>
  <si>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</si>
  <si>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</si>
  <si>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</si>
  <si>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</si>
  <si>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</si>
  <si>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</si>
  <si>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</si>
  <si>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</si>
  <si>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</si>
  <si>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</si>
  <si>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</si>
  <si>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</si>
  <si>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</si>
  <si>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</si>
  <si>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</si>
  <si>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</si>
  <si>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</si>
  <si>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</si>
  <si>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</si>
  <si>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</si>
  <si>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</si>
  <si>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</si>
  <si>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</si>
  <si>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</si>
  <si>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</si>
  <si>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</si>
  <si>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</si>
  <si>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</si>
  <si>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</si>
  <si>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</si>
  <si>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</si>
  <si>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</si>
  <si>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</si>
  <si>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</si>
  <si>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</si>
  <si>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</si>
  <si>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</si>
  <si>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</si>
  <si>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</si>
  <si>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</si>
  <si>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</si>
  <si>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</si>
  <si>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</si>
  <si>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</si>
  <si>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</si>
  <si>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</si>
  <si>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</si>
  <si>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</si>
  <si>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</si>
  <si>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</si>
  <si>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</si>
  <si>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</si>
  <si>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</si>
  <si>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</si>
  <si>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</si>
  <si>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</si>
  <si>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</si>
  <si>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</si>
  <si>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</si>
  <si>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</si>
  <si>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</si>
  <si>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</si>
  <si>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</si>
  <si>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</si>
  <si>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</si>
  <si>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</si>
  <si>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</si>
  <si>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</si>
  <si>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</si>
  <si>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</si>
  <si>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</si>
  <si>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</si>
  <si>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</si>
  <si>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</si>
  <si>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</si>
  <si>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</si>
  <si>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</si>
  <si>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</si>
  <si>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</si>
  <si>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</si>
  <si>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</si>
  <si>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</si>
  <si>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</si>
  <si>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</si>
  <si>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</si>
  <si>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</si>
  <si>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</si>
  <si>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</si>
  <si>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</si>
  <si>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</si>
  <si>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</si>
  <si>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</si>
  <si>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</si>
  <si>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</si>
  <si>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</si>
  <si>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</si>
  <si>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</si>
  <si>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</si>
  <si>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</si>
  <si>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</si>
  <si>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</si>
  <si>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</si>
  <si>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</si>
  <si>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</si>
  <si>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</si>
  <si>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</si>
  <si>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</si>
  <si>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</si>
  <si>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</si>
  <si>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</si>
  <si>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</si>
  <si>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</si>
  <si>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</si>
  <si>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</si>
  <si>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</si>
  <si>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</si>
  <si>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</si>
  <si>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</si>
  <si>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</si>
  <si>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</si>
  <si>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</si>
  <si>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</si>
  <si>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</si>
  <si>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</si>
  <si>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</si>
  <si>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</si>
  <si>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</si>
  <si>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</si>
  <si>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</si>
  <si>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</si>
  <si>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</si>
  <si>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</si>
  <si>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</si>
  <si>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</si>
  <si>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</si>
  <si>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</si>
  <si>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</si>
  <si>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</si>
  <si>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</si>
  <si>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</si>
  <si>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</si>
  <si>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</si>
  <si>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</si>
  <si>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</si>
  <si>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</si>
  <si>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</si>
  <si>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</si>
  <si>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</si>
  <si>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</si>
  <si>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</si>
  <si>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</si>
  <si>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</si>
  <si>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</si>
  <si>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</si>
  <si>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</si>
  <si>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</si>
  <si>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</si>
  <si>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</si>
  <si>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</si>
  <si>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</si>
  <si>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</si>
  <si>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</si>
  <si>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</si>
  <si>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</si>
  <si>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</si>
  <si>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</si>
  <si>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</si>
  <si>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</si>
  <si>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</si>
  <si>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</si>
  <si>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</si>
  <si>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</si>
  <si>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</si>
  <si>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</si>
  <si>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</si>
  <si>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</si>
  <si>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</si>
  <si>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</si>
  <si>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</si>
  <si>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</si>
  <si>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</si>
  <si>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</si>
  <si>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</si>
  <si>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</si>
  <si>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</si>
  <si>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</si>
  <si>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</si>
  <si>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</si>
  <si>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</si>
  <si>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</si>
  <si>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</si>
  <si>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</si>
  <si>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</si>
  <si>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</si>
  <si>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</si>
  <si>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</si>
  <si>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</si>
  <si>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</si>
  <si>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</si>
  <si>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</si>
  <si>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</si>
  <si>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</si>
  <si>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</si>
  <si>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</si>
  <si>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</si>
  <si>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</si>
  <si>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</si>
  <si>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</si>
  <si>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</si>
  <si>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</si>
  <si>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</si>
  <si>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</si>
  <si>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</si>
  <si>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</si>
  <si>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</si>
  <si>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</si>
  <si>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</si>
  <si>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</si>
  <si>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</si>
  <si>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</si>
  <si>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</si>
  <si>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</si>
  <si>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</si>
  <si>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</si>
  <si>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</si>
  <si>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</si>
  <si>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</si>
  <si>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</si>
  <si>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</si>
  <si>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</si>
  <si>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</si>
  <si>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</si>
  <si>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</si>
  <si>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</si>
  <si>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</si>
  <si>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</si>
  <si>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</si>
  <si>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</si>
  <si>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</si>
  <si>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</si>
  <si>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</si>
  <si>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</si>
  <si>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</si>
  <si>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</si>
  <si>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</si>
  <si>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</si>
  <si>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</si>
  <si>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</si>
  <si>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</si>
  <si>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</si>
  <si>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</si>
  <si>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</si>
  <si>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</si>
  <si>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</si>
  <si>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</si>
  <si>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</si>
  <si>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</si>
  <si>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</si>
  <si>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</si>
  <si>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</si>
  <si>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</si>
  <si>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</si>
  <si>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</si>
  <si>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</si>
  <si>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</si>
  <si>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</si>
  <si>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</si>
  <si>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</si>
  <si>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</si>
  <si>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</si>
  <si>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</si>
  <si>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</si>
  <si>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</si>
  <si>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</si>
  <si>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</si>
  <si>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</si>
  <si>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</si>
  <si>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</si>
  <si>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</si>
  <si>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</si>
  <si>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</si>
  <si>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</si>
  <si>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</si>
  <si>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</si>
  <si>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</si>
  <si>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</si>
  <si>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</si>
  <si>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</si>
  <si>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</si>
  <si>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</si>
  <si>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</si>
  <si>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</si>
  <si>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</si>
  <si>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</si>
  <si>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</si>
  <si>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</si>
  <si>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</si>
  <si>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</si>
  <si>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</si>
  <si>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</si>
  <si>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</si>
  <si>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</si>
  <si>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</si>
  <si>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</si>
  <si>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</si>
  <si>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</si>
  <si>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</si>
  <si>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</si>
  <si>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</si>
  <si>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</si>
  <si>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</si>
  <si>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</si>
  <si>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</si>
  <si>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</si>
  <si>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</si>
  <si>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</si>
  <si>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</si>
  <si>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</si>
  <si>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</si>
  <si>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</si>
  <si>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</si>
  <si>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</si>
  <si>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</si>
  <si>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</si>
  <si>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</si>
  <si>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</si>
  <si>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</si>
  <si>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</si>
  <si>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</si>
  <si>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</si>
  <si>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</si>
  <si>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</si>
  <si>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</si>
  <si>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</si>
  <si>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</si>
  <si>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</si>
  <si>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</si>
  <si>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</si>
  <si>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</si>
  <si>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</si>
  <si>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</si>
  <si>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</si>
  <si>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</si>
  <si>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</si>
  <si>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</si>
  <si>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</si>
  <si>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</si>
  <si>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</si>
  <si>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</si>
  <si>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</si>
  <si>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</si>
  <si>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</si>
  <si>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</si>
  <si>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</si>
  <si>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</si>
  <si>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</si>
  <si>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</si>
  <si>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</si>
  <si>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</si>
  <si>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</si>
  <si>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</si>
  <si>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</si>
  <si>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</si>
  <si>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</si>
  <si>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</si>
  <si>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</si>
  <si>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</si>
  <si>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</si>
  <si>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</si>
  <si>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</si>
  <si>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</si>
  <si>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</si>
  <si>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</si>
  <si>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</si>
  <si>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</si>
  <si>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</si>
  <si>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</si>
  <si>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</si>
  <si>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</si>
  <si>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</si>
  <si>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</si>
  <si>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</si>
  <si>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</si>
  <si>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</si>
  <si>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</si>
  <si>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</si>
  <si>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</si>
  <si>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</si>
  <si>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</si>
  <si>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</si>
  <si>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</si>
  <si>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</si>
  <si>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</si>
  <si>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</si>
  <si>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</si>
  <si>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</si>
  <si>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</si>
  <si>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</si>
  <si>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</si>
  <si>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</si>
  <si>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</si>
  <si>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</si>
  <si>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</si>
  <si>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</si>
  <si>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</si>
  <si>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</si>
  <si>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</si>
  <si>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</si>
  <si>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</si>
  <si>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</si>
  <si>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</si>
  <si>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</si>
  <si>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</si>
  <si>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</si>
  <si>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</si>
  <si>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</si>
  <si>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</si>
  <si>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</si>
  <si>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</si>
  <si>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</si>
  <si>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</si>
  <si>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</si>
  <si>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</si>
  <si>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</si>
  <si>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</si>
  <si>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</si>
  <si>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</si>
  <si>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</si>
  <si>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</si>
  <si>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</si>
  <si>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</si>
  <si>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</si>
  <si>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</si>
  <si>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</si>
  <si>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</si>
  <si>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</si>
  <si>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</si>
  <si>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</si>
  <si>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</si>
  <si>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</si>
  <si>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</si>
  <si>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</si>
  <si>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</si>
  <si>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</si>
  <si>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</si>
  <si>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</si>
  <si>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</si>
  <si>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</si>
  <si>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</si>
  <si>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</si>
  <si>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</si>
  <si>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</si>
  <si>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</si>
  <si>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</si>
  <si>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</si>
  <si>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</si>
  <si>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</si>
  <si>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</si>
  <si>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</si>
  <si>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</si>
  <si>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</si>
  <si>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</si>
  <si>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</si>
  <si>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</si>
  <si>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</si>
  <si>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</si>
  <si>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</si>
  <si>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</si>
  <si>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</si>
  <si>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</si>
  <si>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</si>
  <si>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</si>
  <si>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</si>
  <si>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</si>
  <si>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</si>
  <si>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</si>
  <si>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</si>
  <si>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</si>
  <si>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</si>
  <si>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</si>
  <si>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</si>
  <si>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</si>
  <si>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</si>
  <si>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</si>
  <si>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</si>
  <si>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</si>
  <si>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</si>
  <si>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</si>
  <si>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</si>
  <si>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</si>
  <si>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</si>
  <si>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</si>
  <si>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</si>
  <si>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</si>
  <si>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</si>
  <si>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</si>
  <si>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</si>
  <si>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</si>
  <si>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</si>
  <si>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</si>
  <si>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</si>
  <si>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</si>
  <si>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</si>
  <si>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</si>
  <si>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</si>
  <si>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</si>
  <si>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</si>
  <si>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</si>
  <si>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</si>
  <si>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</si>
  <si>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</si>
  <si>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</si>
  <si>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</si>
  <si>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</si>
  <si>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</si>
  <si>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</si>
  <si>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</si>
  <si>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</si>
  <si>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</si>
  <si>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</si>
  <si>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</si>
  <si>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</si>
  <si>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</si>
  <si>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</si>
  <si>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</si>
  <si>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</si>
  <si>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</si>
  <si>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</si>
  <si>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</si>
  <si>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</si>
  <si>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</si>
  <si>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</si>
  <si>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</si>
  <si>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</si>
  <si>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</si>
  <si>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</si>
  <si>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</si>
  <si>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</si>
  <si>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</si>
  <si>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</si>
  <si>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</si>
  <si>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</si>
  <si>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</si>
  <si>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</si>
  <si>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</si>
  <si>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</si>
  <si>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</si>
  <si>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</si>
  <si>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</si>
  <si>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</si>
  <si>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</si>
  <si>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</si>
  <si>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</si>
  <si>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</si>
  <si>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</si>
  <si>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</si>
  <si>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</si>
  <si>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</si>
  <si>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</si>
  <si>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</si>
  <si>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</si>
  <si>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</si>
  <si>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</si>
  <si>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</si>
  <si>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</si>
  <si>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</si>
  <si>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</si>
  <si>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</si>
  <si>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</si>
  <si>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</si>
  <si>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</si>
  <si>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</si>
  <si>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</si>
  <si>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</si>
  <si>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</si>
  <si>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</si>
  <si>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</si>
  <si>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</si>
  <si>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</si>
  <si>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</si>
  <si>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</si>
  <si>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</si>
  <si>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</si>
  <si>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</si>
  <si>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</si>
  <si>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</si>
  <si>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</si>
  <si>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</si>
  <si>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</si>
  <si>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</si>
  <si>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</si>
  <si>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</si>
  <si>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</si>
  <si>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</si>
  <si>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</si>
  <si>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</si>
  <si>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</si>
  <si>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</si>
  <si>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</si>
  <si>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</si>
  <si>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</si>
  <si>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</si>
  <si>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</si>
  <si>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</si>
  <si>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</si>
  <si>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</si>
  <si>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</si>
  <si>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</si>
  <si>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</si>
  <si>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</si>
  <si>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</si>
  <si>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</si>
  <si>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</si>
  <si>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</si>
  <si>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</si>
  <si>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</si>
  <si>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</si>
  <si>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</si>
  <si>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</si>
  <si>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</si>
  <si>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</si>
  <si>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</si>
  <si>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</si>
  <si>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</si>
  <si>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</si>
  <si>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</si>
  <si>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</si>
  <si>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</si>
  <si>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</si>
  <si>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</si>
  <si>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</si>
  <si>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</si>
  <si>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</si>
  <si>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</si>
  <si>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</si>
  <si>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</si>
  <si>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</si>
  <si>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</si>
  <si>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</si>
  <si>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</si>
  <si>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</si>
  <si>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</si>
  <si>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</si>
  <si>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</si>
  <si>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</si>
  <si>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</si>
  <si>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</si>
  <si>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</si>
  <si>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</si>
  <si>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</si>
  <si>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</si>
  <si>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</si>
  <si>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</si>
  <si>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</si>
  <si>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</si>
  <si>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</si>
  <si>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</si>
  <si>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</si>
  <si>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</si>
  <si>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</si>
  <si>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</si>
  <si>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</si>
  <si>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</si>
  <si>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</si>
  <si>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</si>
  <si>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</si>
  <si>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</si>
  <si>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</si>
  <si>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</si>
  <si>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</si>
  <si>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</si>
  <si>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</si>
  <si>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</si>
  <si>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</si>
  <si>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</si>
  <si>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</si>
  <si>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</si>
  <si>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</si>
  <si>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</si>
  <si>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</si>
  <si>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</si>
  <si>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</si>
  <si>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</si>
  <si>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</si>
  <si>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</si>
  <si>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</si>
  <si>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</si>
  <si>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</si>
  <si>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</si>
  <si>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</si>
  <si>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</si>
  <si>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</si>
  <si>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</si>
  <si>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</si>
  <si>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</si>
  <si>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</si>
  <si>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</si>
  <si>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</si>
  <si>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</si>
  <si>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</si>
  <si>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</si>
  <si>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</si>
  <si>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</si>
  <si>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</si>
  <si>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</si>
  <si>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</si>
  <si>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</si>
  <si>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</si>
  <si>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</si>
  <si>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</si>
  <si>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</si>
  <si>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</si>
  <si>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</si>
  <si>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</si>
  <si>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</si>
  <si>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</si>
  <si>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</si>
  <si>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</si>
  <si>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</si>
  <si>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</si>
  <si>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</si>
  <si>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</si>
  <si>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</si>
  <si>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</si>
  <si>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</si>
  <si>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</si>
  <si>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</si>
  <si>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</si>
  <si>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</si>
  <si>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</si>
  <si>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</si>
  <si>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</si>
  <si>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</si>
  <si>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</si>
  <si>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</si>
  <si>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</si>
  <si>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</si>
  <si>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</si>
  <si>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</si>
  <si>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</si>
  <si>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</si>
  <si>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</si>
  <si>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</si>
  <si>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</si>
  <si>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</si>
  <si>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</si>
  <si>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</si>
  <si>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</si>
  <si>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</si>
  <si>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</si>
  <si>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</si>
  <si>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</si>
  <si>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</si>
  <si>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</si>
  <si>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</si>
  <si>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</si>
  <si>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</si>
  <si>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</si>
  <si>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</si>
  <si>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</si>
  <si>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</si>
  <si>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</si>
  <si>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</si>
  <si>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</si>
  <si>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</si>
  <si>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</si>
  <si>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</si>
  <si>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</si>
  <si>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</si>
  <si>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</si>
  <si>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</si>
  <si>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</si>
  <si>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</si>
  <si>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</si>
  <si>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</si>
  <si>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</si>
  <si>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</si>
  <si>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</si>
  <si>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</si>
  <si>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</si>
  <si>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</si>
  <si>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</si>
  <si>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</si>
  <si>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</si>
  <si>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</si>
  <si>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</si>
  <si>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</si>
  <si>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</si>
  <si>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</si>
  <si>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</si>
  <si>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</si>
  <si>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</si>
  <si>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</si>
  <si>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</si>
  <si>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</si>
  <si>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</si>
  <si>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</si>
  <si>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</si>
  <si>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</si>
  <si>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</si>
  <si>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</si>
  <si>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</si>
  <si>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</si>
  <si>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</si>
  <si>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</si>
  <si>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</si>
  <si>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</si>
  <si>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</si>
  <si>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</si>
  <si>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</si>
  <si>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</si>
  <si>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</si>
  <si>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</si>
  <si>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</si>
  <si>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</si>
  <si>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</si>
  <si>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</si>
  <si>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</si>
  <si>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</si>
  <si>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</si>
  <si>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</si>
  <si>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</si>
  <si>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</si>
  <si>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</si>
  <si>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</si>
  <si>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</si>
  <si>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</si>
  <si>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</si>
  <si>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</si>
  <si>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</si>
  <si>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</si>
  <si>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</si>
  <si>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</si>
  <si>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</si>
  <si>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</si>
  <si>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</si>
  <si>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</si>
  <si>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</si>
  <si>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</si>
  <si>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</si>
  <si>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</si>
  <si>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</si>
  <si>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</si>
  <si>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</si>
  <si>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</si>
  <si>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</si>
  <si>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</si>
  <si>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</si>
  <si>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</si>
  <si>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</si>
  <si>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</si>
  <si>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</si>
  <si>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</si>
  <si>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</si>
  <si>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</si>
  <si>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</si>
  <si>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</si>
  <si>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</si>
  <si>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</si>
  <si>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</si>
  <si>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</si>
  <si>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</si>
  <si>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</si>
  <si>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</si>
  <si>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</si>
  <si>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</si>
  <si>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</si>
  <si>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</si>
  <si>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</si>
  <si>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</si>
  <si>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</si>
  <si>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</si>
  <si>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</si>
  <si>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</si>
  <si>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</si>
  <si>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</si>
  <si>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</si>
  <si>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</si>
  <si>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</si>
  <si>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</si>
  <si>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</si>
  <si>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</si>
  <si>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</si>
  <si>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</si>
  <si>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</si>
  <si>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</si>
  <si>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</si>
  <si>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</si>
  <si>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</si>
  <si>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</si>
  <si>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</si>
  <si>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</si>
  <si>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</si>
  <si>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</si>
  <si>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</si>
  <si>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</si>
  <si>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</si>
  <si>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</si>
  <si>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</si>
  <si>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</si>
  <si>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</si>
  <si>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</si>
  <si>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</si>
  <si>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</si>
  <si>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</si>
  <si>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</si>
  <si>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</si>
  <si>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</si>
  <si>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</si>
  <si>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</si>
  <si>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</si>
  <si>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</si>
  <si>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</si>
  <si>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</si>
  <si>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</si>
  <si>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</si>
  <si>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</si>
  <si>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</si>
  <si>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</si>
  <si>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</si>
  <si>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</si>
  <si>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</si>
  <si>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</si>
  <si>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</si>
  <si>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</si>
  <si>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</si>
  <si>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</si>
  <si>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</si>
  <si>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</si>
  <si>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</si>
  <si>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</si>
  <si>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</si>
  <si>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</si>
  <si>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</si>
  <si>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</si>
  <si>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</si>
  <si>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</si>
  <si>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</si>
  <si>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</si>
  <si>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</si>
  <si>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</si>
  <si>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</si>
  <si>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</si>
  <si>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</si>
  <si>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</si>
  <si>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</si>
  <si>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</si>
  <si>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</si>
  <si>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</si>
  <si>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</si>
  <si>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</si>
  <si>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</si>
  <si>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</si>
  <si>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</si>
  <si>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</si>
  <si>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</si>
  <si>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</si>
  <si>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</si>
  <si>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</si>
  <si>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</si>
  <si>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</si>
  <si>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</si>
  <si>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</si>
  <si>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</si>
  <si>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</si>
  <si>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</si>
  <si>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</si>
  <si>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</si>
  <si>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</si>
  <si>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</si>
  <si>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</si>
  <si>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</si>
  <si>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</si>
  <si>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</si>
  <si>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</si>
  <si>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</si>
  <si>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</si>
  <si>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</si>
  <si>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</si>
  <si>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</si>
  <si>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</si>
  <si>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</si>
  <si>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</si>
  <si>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</si>
  <si>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</si>
  <si>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</si>
  <si>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</si>
  <si>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</si>
  <si>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</si>
  <si>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</si>
  <si>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</si>
  <si>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</si>
  <si>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</si>
  <si>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</si>
  <si>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</si>
  <si>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</si>
  <si>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</si>
  <si>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</si>
  <si>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</si>
  <si>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</si>
  <si>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</si>
  <si>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</si>
  <si>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</si>
  <si>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</si>
  <si>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</si>
  <si>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</si>
  <si>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</si>
  <si>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</si>
  <si>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</si>
  <si>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</si>
  <si>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</si>
  <si>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</si>
  <si>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</si>
  <si>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</si>
  <si>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</si>
  <si>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</si>
  <si>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</si>
  <si>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</si>
  <si>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</si>
  <si>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</si>
  <si>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</si>
  <si>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</si>
  <si>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</si>
  <si>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</si>
  <si>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</si>
  <si>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</si>
  <si>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</si>
  <si>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</si>
  <si>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</si>
  <si>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</si>
  <si>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</si>
  <si>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</si>
  <si>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</si>
  <si>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</si>
  <si>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</si>
  <si>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</si>
  <si>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</si>
  <si>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</si>
  <si>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</si>
  <si>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</si>
  <si>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</si>
  <si>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</si>
  <si>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</si>
  <si>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</si>
  <si>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</si>
  <si>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</si>
  <si>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</si>
  <si>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</si>
  <si>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</si>
  <si>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</si>
  <si>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</si>
  <si>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</si>
  <si>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</si>
  <si>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</si>
  <si>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</si>
  <si>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</si>
  <si>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</si>
  <si>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</si>
  <si>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</si>
  <si>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</si>
  <si>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</si>
  <si>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</si>
  <si>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</si>
  <si>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</si>
  <si>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</si>
  <si>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</si>
  <si>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</si>
  <si>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</si>
  <si>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</si>
  <si>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</si>
  <si>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</si>
  <si>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</si>
  <si>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</si>
  <si>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</si>
  <si>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</si>
  <si>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</si>
  <si>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</si>
  <si>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</si>
  <si>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</si>
  <si>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</si>
  <si>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</si>
  <si>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</si>
  <si>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</si>
  <si>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</si>
  <si>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</si>
  <si>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</si>
  <si>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</si>
  <si>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</si>
  <si>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</si>
  <si>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</si>
  <si>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</si>
  <si>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</si>
  <si>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</si>
  <si>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</si>
  <si>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</si>
  <si>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</si>
  <si>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</si>
  <si>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</si>
  <si>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</si>
  <si>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</si>
  <si>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</si>
  <si>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</si>
  <si>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</si>
  <si>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</si>
  <si>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</si>
  <si>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</si>
  <si>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</si>
  <si>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</si>
  <si>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</si>
  <si>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</si>
  <si>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</si>
  <si>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</si>
  <si>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</si>
  <si>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</si>
  <si>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</si>
  <si>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</si>
  <si>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</si>
  <si>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</si>
  <si>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</si>
  <si>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</si>
  <si>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</si>
  <si>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</si>
  <si>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</si>
  <si>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</si>
  <si>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</si>
  <si>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</si>
  <si>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</si>
  <si>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</si>
  <si>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</si>
  <si>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</si>
  <si>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</si>
  <si>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</si>
  <si>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</si>
  <si>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</si>
  <si>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</si>
  <si>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</si>
  <si>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</si>
  <si>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</si>
  <si>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</si>
  <si>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</si>
  <si>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</si>
  <si>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</si>
  <si>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</si>
  <si>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</si>
  <si>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</si>
  <si>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</si>
  <si>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</si>
  <si>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</si>
  <si>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</si>
  <si>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</si>
  <si>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</si>
  <si>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</si>
  <si>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</si>
  <si>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</si>
  <si>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</si>
  <si>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</si>
  <si>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</si>
  <si>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</si>
  <si>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</si>
  <si>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</si>
  <si>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</si>
  <si>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</si>
  <si>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</si>
  <si>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</si>
  <si>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</si>
  <si>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</si>
  <si>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</si>
  <si>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</si>
  <si>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</si>
  <si>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</si>
  <si>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</si>
  <si>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</si>
  <si>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</si>
  <si>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</si>
  <si>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</si>
  <si>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</si>
  <si>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</si>
  <si>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</si>
  <si>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</si>
  <si>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</si>
  <si>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</si>
  <si>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</si>
  <si>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</si>
  <si>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</si>
  <si>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</si>
  <si>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</si>
  <si>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</si>
  <si>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</si>
  <si>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</si>
  <si>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</si>
  <si>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</si>
  <si>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</si>
  <si>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</si>
  <si>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</si>
  <si>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</si>
  <si>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</si>
  <si>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</si>
  <si>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</si>
  <si>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</si>
  <si>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</si>
  <si>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</si>
  <si>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</si>
  <si>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</si>
  <si>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</si>
  <si>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</si>
  <si>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</si>
  <si>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</si>
  <si>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</si>
  <si>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</si>
  <si>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</si>
  <si>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</si>
  <si>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</si>
  <si>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</si>
  <si>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</si>
  <si>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</si>
  <si>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</si>
  <si>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</si>
  <si>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</si>
  <si>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</si>
  <si>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</si>
  <si>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</si>
  <si>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</si>
  <si>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</si>
  <si>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</si>
  <si>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</si>
  <si>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</si>
  <si>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</si>
  <si>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</si>
  <si>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</si>
  <si>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</si>
  <si>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</si>
  <si>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</si>
  <si>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</si>
  <si>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</si>
  <si>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</si>
  <si>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</si>
  <si>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</si>
  <si>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</si>
  <si>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</si>
  <si>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</si>
  <si>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</si>
  <si>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</si>
  <si>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</si>
  <si>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</si>
  <si>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</si>
  <si>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</si>
  <si>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</si>
  <si>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</si>
  <si>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</si>
  <si>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</si>
  <si>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</si>
  <si>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</si>
  <si>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</si>
  <si>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</si>
  <si>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</si>
  <si>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</si>
  <si>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</si>
  <si>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</si>
  <si>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</si>
  <si>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</si>
  <si>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</si>
  <si>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</si>
  <si>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</si>
  <si>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</si>
  <si>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</si>
  <si>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</si>
  <si>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</si>
  <si>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</si>
  <si>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</si>
  <si>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</si>
  <si>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</si>
  <si>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</si>
  <si>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</si>
  <si>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</si>
  <si>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</si>
  <si>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</si>
  <si>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</si>
  <si>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</si>
  <si>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</si>
  <si>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</si>
  <si>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</si>
  <si>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</si>
  <si>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</si>
  <si>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</si>
  <si>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</si>
  <si>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</si>
  <si>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</si>
  <si>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</si>
  <si>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</si>
  <si>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</si>
  <si>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</si>
  <si>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</si>
  <si>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</si>
  <si>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</si>
  <si>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</si>
  <si>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</si>
  <si>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</si>
  <si>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</si>
  <si>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</si>
  <si>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</si>
  <si>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</si>
  <si>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</si>
  <si>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</si>
  <si>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</si>
  <si>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</si>
  <si>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</si>
  <si>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</si>
  <si>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</si>
  <si>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</si>
  <si>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</si>
  <si>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</si>
  <si>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</si>
  <si>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</si>
  <si>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</si>
  <si>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</si>
  <si>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</si>
  <si>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</si>
  <si>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</si>
  <si>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</si>
  <si>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</si>
  <si>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</si>
  <si>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</si>
  <si>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</si>
  <si>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</si>
  <si>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</si>
  <si>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</si>
  <si>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</si>
  <si>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</si>
  <si>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</si>
  <si>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</si>
  <si>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</si>
  <si>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</si>
  <si>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</si>
  <si>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</si>
  <si>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</si>
  <si>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</si>
  <si>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</si>
  <si>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</si>
  <si>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</si>
  <si>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</si>
  <si>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</si>
  <si>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</si>
  <si>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</si>
  <si>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</si>
  <si>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</si>
  <si>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</si>
  <si>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</si>
  <si>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</si>
  <si>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</si>
  <si>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</si>
  <si>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</si>
  <si>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</si>
  <si>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</si>
  <si>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</si>
  <si>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</si>
  <si>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</si>
  <si>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</si>
  <si>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</si>
  <si>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</si>
  <si>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</si>
  <si>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</si>
  <si>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</si>
  <si>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</si>
  <si>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</si>
  <si>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</si>
  <si>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</si>
  <si>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</si>
  <si>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</si>
  <si>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</si>
  <si>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</si>
  <si>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</si>
  <si>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</si>
  <si>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</si>
  <si>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</si>
  <si>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</si>
  <si>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</si>
  <si>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</si>
  <si>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</si>
  <si>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</si>
  <si>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</si>
  <si>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</si>
  <si>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</si>
  <si>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</si>
  <si>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</si>
  <si>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</si>
  <si>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</si>
  <si>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</si>
  <si>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</si>
  <si>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</si>
  <si>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</si>
  <si>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</si>
  <si>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</si>
  <si>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</si>
  <si>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</si>
  <si>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</si>
  <si>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</si>
  <si>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</si>
  <si>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</si>
  <si>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</si>
  <si>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</si>
  <si>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</si>
  <si>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</si>
  <si>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</si>
  <si>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</si>
  <si>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</si>
  <si>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</si>
  <si>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</si>
  <si>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</si>
  <si>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</si>
  <si>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</si>
  <si>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</si>
  <si>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</si>
  <si>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</si>
  <si>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</si>
  <si>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</si>
  <si>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</si>
  <si>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</si>
  <si>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</si>
  <si>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</si>
  <si>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</si>
  <si>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</si>
  <si>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</si>
  <si>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</si>
  <si>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</si>
  <si>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</si>
  <si>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</si>
  <si>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</si>
  <si>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</si>
  <si>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</si>
  <si>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</si>
  <si>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</si>
  <si>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</si>
  <si>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</si>
  <si>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</si>
  <si>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</si>
  <si>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</si>
  <si>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</si>
  <si>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</si>
  <si>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</si>
  <si>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</si>
  <si>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</si>
  <si>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</si>
  <si>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</si>
  <si>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</si>
  <si>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</si>
  <si>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</si>
  <si>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</si>
  <si>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</si>
  <si>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</si>
  <si>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</si>
  <si>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</si>
  <si>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</si>
  <si>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</si>
  <si>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</si>
  <si>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</si>
  <si>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</si>
  <si>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</si>
  <si>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</si>
  <si>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</si>
  <si>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</si>
  <si>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</si>
  <si>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</si>
  <si>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</si>
  <si>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</si>
  <si>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</si>
  <si>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</si>
  <si>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</si>
  <si>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</si>
  <si>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</si>
  <si>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</si>
  <si>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</si>
  <si>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</si>
  <si>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</si>
  <si>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</si>
  <si>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</si>
  <si>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</si>
  <si>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</si>
  <si>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</si>
  <si>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</si>
  <si>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</si>
  <si>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</si>
  <si>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</si>
  <si>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</si>
  <si>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</si>
  <si>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</si>
  <si>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</si>
  <si>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</si>
  <si>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</si>
  <si>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</si>
  <si>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</si>
  <si>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</si>
  <si>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</si>
  <si>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</si>
  <si>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</si>
  <si>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</si>
  <si>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</si>
  <si>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</si>
  <si>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</si>
  <si>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</si>
  <si>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</si>
  <si>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</si>
  <si>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</si>
  <si>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</si>
  <si>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</si>
  <si>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</si>
  <si>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</si>
  <si>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</si>
  <si>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</si>
  <si>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</si>
  <si>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</si>
  <si>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</si>
  <si>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</si>
  <si>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</si>
  <si>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</si>
  <si>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</si>
  <si>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</si>
  <si>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</si>
  <si>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</si>
  <si>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</si>
  <si>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</si>
  <si>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</si>
  <si>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</si>
  <si>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</si>
  <si>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</si>
  <si>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</si>
  <si>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</si>
  <si>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</si>
  <si>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</si>
  <si>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</si>
  <si>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</si>
  <si>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</si>
  <si>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</si>
  <si>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</si>
  <si>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</si>
  <si>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</si>
  <si>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</si>
  <si>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</si>
  <si>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</si>
  <si>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</si>
  <si>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</si>
  <si>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</si>
  <si>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</si>
  <si>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</si>
  <si>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</si>
  <si>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</si>
  <si>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</si>
  <si>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</si>
  <si>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</si>
  <si>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</si>
  <si>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</si>
  <si>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</si>
  <si>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</si>
  <si>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</si>
  <si>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</si>
  <si>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</si>
  <si>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</si>
  <si>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</si>
  <si>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</si>
  <si>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</si>
  <si>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</si>
  <si>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</si>
  <si>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</si>
  <si>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</si>
  <si>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</si>
  <si>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</si>
  <si>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</si>
  <si>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</si>
  <si>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</si>
  <si>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</si>
  <si>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</si>
  <si>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</si>
  <si>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</si>
  <si>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</si>
  <si>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</si>
  <si>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</si>
  <si>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</si>
  <si>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</si>
  <si>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</si>
  <si>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</si>
  <si>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</si>
  <si>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</si>
  <si>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</si>
  <si>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</si>
  <si>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</si>
  <si>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</si>
  <si>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</si>
  <si>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</si>
  <si>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</si>
  <si>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</si>
  <si>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</si>
  <si>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</si>
  <si>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</si>
  <si>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</si>
  <si>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</si>
  <si>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</si>
  <si>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</si>
  <si>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</si>
  <si>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</si>
  <si>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</si>
  <si>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</si>
  <si>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</si>
  <si>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</si>
  <si>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</si>
  <si>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</si>
  <si>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</si>
  <si>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</si>
  <si>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</si>
  <si>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</si>
  <si>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</si>
  <si>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</si>
  <si>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</si>
  <si>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</si>
  <si>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</si>
  <si>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</si>
  <si>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</si>
  <si>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</si>
  <si>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</si>
  <si>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</si>
  <si>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</si>
  <si>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</si>
  <si>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</si>
  <si>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</si>
  <si>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</si>
  <si>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</si>
  <si>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</si>
  <si>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</si>
  <si>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</si>
  <si>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</si>
  <si>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</si>
  <si>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</si>
  <si>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</si>
  <si>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</si>
  <si>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</si>
  <si>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</si>
  <si>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</si>
  <si>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</si>
  <si>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</si>
  <si>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</si>
  <si>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</si>
  <si>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</si>
  <si>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</si>
  <si>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</si>
  <si>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</si>
  <si>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</si>
  <si>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</si>
  <si>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</si>
  <si>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</si>
  <si>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</si>
  <si>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</si>
  <si>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</si>
  <si>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</si>
  <si>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</si>
  <si>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</si>
  <si>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</si>
  <si>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</si>
  <si>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</si>
  <si>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</si>
  <si>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</si>
  <si>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</si>
  <si>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</si>
  <si>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</si>
  <si>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</si>
  <si>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</si>
  <si>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</si>
  <si>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</si>
  <si>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</si>
  <si>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</si>
  <si>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</si>
  <si>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</si>
  <si>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</si>
  <si>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</si>
  <si>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</si>
  <si>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</si>
  <si>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</si>
  <si>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</si>
  <si>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</si>
  <si>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</si>
  <si>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</si>
  <si>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</si>
  <si>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</si>
  <si>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</si>
  <si>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</si>
  <si>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</si>
  <si>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</si>
  <si>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</si>
  <si>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</si>
  <si>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</si>
  <si>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</si>
  <si>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</si>
  <si>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</si>
  <si>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</si>
  <si>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</si>
  <si>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</si>
  <si>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</si>
  <si>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</si>
  <si>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</si>
  <si>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</si>
  <si>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</si>
  <si>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</si>
  <si>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</si>
  <si>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</si>
  <si>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</si>
  <si>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</si>
  <si>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</si>
  <si>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</si>
  <si>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</si>
  <si>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</si>
  <si>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</si>
  <si>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</si>
  <si>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</si>
  <si>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</si>
  <si>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</si>
  <si>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</si>
  <si>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</si>
  <si>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</si>
  <si>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</si>
  <si>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</si>
  <si>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</si>
  <si>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</si>
  <si>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</si>
  <si>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</si>
  <si>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</si>
  <si>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</si>
  <si>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</si>
  <si>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</si>
  <si>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</si>
  <si>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</si>
  <si>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</si>
  <si>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</si>
  <si>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</si>
  <si>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</si>
  <si>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</si>
  <si>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</si>
  <si>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</si>
  <si>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</si>
  <si>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</si>
  <si>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</si>
  <si>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</si>
  <si>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</si>
  <si>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</si>
  <si>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</si>
  <si>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</si>
  <si>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</si>
  <si>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</si>
  <si>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</si>
  <si>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</si>
  <si>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</si>
  <si>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</si>
  <si>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</si>
  <si>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</si>
  <si>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</si>
  <si>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</si>
  <si>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</si>
  <si>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</si>
  <si>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</si>
  <si>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</si>
  <si>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</si>
  <si>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</si>
  <si>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</si>
  <si>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</si>
  <si>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</si>
  <si>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</si>
  <si>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</si>
  <si>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</si>
  <si>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</si>
  <si>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</si>
  <si>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</si>
  <si>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</si>
  <si>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</si>
  <si>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</si>
  <si>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</si>
  <si>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</si>
  <si>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</si>
  <si>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</si>
  <si>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</si>
  <si>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</si>
  <si>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</si>
  <si>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</si>
  <si>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</si>
  <si>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</si>
  <si>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</si>
  <si>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</si>
  <si>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</si>
  <si>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</si>
  <si>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</si>
  <si>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</si>
  <si>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</si>
  <si>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</si>
  <si>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</si>
  <si>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</si>
  <si>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</si>
  <si>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</si>
  <si>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</si>
  <si>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</si>
  <si>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</si>
  <si>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</si>
  <si>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</si>
  <si>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</si>
  <si>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</si>
  <si>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</si>
  <si>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</si>
  <si>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</si>
  <si>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</si>
  <si>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</si>
  <si>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</si>
  <si>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</si>
  <si>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</si>
  <si>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</si>
  <si>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</si>
  <si>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</si>
  <si>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</si>
  <si>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</si>
  <si>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</si>
  <si>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</si>
  <si>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</si>
  <si>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</si>
  <si>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</si>
  <si>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</si>
  <si>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</si>
  <si>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</si>
  <si>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</si>
  <si>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</si>
  <si>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</si>
  <si>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</si>
  <si>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</si>
  <si>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</si>
  <si>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</si>
  <si>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</si>
  <si>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</si>
  <si>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</si>
  <si>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</si>
  <si>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</si>
  <si>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</si>
  <si>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</si>
  <si>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</si>
  <si>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</si>
  <si>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</si>
  <si>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</si>
  <si>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</si>
  <si>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</si>
  <si>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</si>
  <si>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</si>
  <si>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</si>
  <si>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</si>
  <si>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</si>
  <si>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</si>
  <si>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</si>
  <si>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</si>
  <si>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</si>
  <si>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</si>
  <si>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</si>
  <si>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</si>
  <si>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</si>
  <si>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</si>
  <si>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</si>
  <si>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</si>
  <si>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</si>
  <si>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</si>
  <si>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</si>
  <si>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</si>
  <si>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</si>
  <si>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</si>
  <si>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</si>
  <si>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</si>
  <si>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</si>
  <si>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</si>
  <si>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</si>
  <si>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</si>
  <si>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</si>
  <si>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</si>
  <si>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</si>
  <si>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</si>
  <si>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</si>
  <si>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</si>
  <si>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</si>
  <si>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</si>
  <si>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</si>
  <si>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</si>
  <si>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</si>
  <si>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</si>
  <si>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</si>
  <si>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</si>
  <si>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</si>
  <si>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</si>
  <si>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</si>
  <si>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</si>
  <si>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</si>
  <si>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</si>
  <si>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</si>
  <si>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</si>
  <si>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</si>
  <si>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</si>
  <si>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</si>
  <si>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</si>
  <si>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</si>
  <si>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</si>
  <si>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</si>
  <si>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</si>
  <si>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</si>
  <si>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</si>
  <si>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</si>
  <si>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</si>
  <si>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</si>
  <si>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</si>
  <si>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</si>
  <si>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</si>
  <si>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</si>
  <si>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</si>
  <si>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</si>
  <si>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</si>
  <si>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</si>
  <si>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</si>
  <si>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</si>
  <si>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</si>
  <si>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</si>
  <si>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</si>
  <si>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</si>
  <si>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</si>
  <si>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</si>
  <si>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</si>
  <si>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</si>
  <si>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</si>
  <si>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</si>
  <si>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</si>
  <si>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</si>
  <si>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</si>
  <si>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</si>
  <si>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</si>
  <si>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</si>
  <si>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</si>
  <si>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</si>
  <si>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</si>
  <si>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</si>
  <si>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</si>
  <si>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</si>
  <si>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</si>
  <si>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</si>
  <si>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</si>
  <si>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</si>
  <si>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</si>
  <si>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</si>
  <si>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</si>
  <si>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</si>
  <si>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</si>
  <si>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</si>
  <si>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</si>
  <si>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</si>
  <si>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</si>
  <si>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</si>
  <si>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</si>
  <si>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</si>
  <si>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</si>
  <si>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</si>
  <si>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</si>
  <si>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</si>
  <si>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</si>
  <si>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</si>
  <si>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</si>
  <si>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</si>
  <si>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</si>
  <si>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</si>
  <si>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</si>
  <si>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</si>
  <si>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</si>
  <si>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</si>
  <si>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</si>
  <si>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</si>
  <si>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</si>
  <si>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</si>
  <si>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</si>
  <si>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</si>
  <si>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</si>
  <si>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</si>
  <si>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</si>
  <si>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</si>
  <si>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</si>
  <si>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</si>
  <si>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</si>
  <si>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</si>
  <si>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</si>
  <si>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</si>
  <si>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</si>
  <si>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</si>
  <si>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</si>
  <si>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</si>
  <si>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</si>
  <si>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</si>
  <si>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</si>
  <si>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</si>
  <si>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</si>
  <si>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</si>
  <si>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</si>
  <si>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</si>
  <si>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</si>
  <si>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</si>
  <si>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</si>
  <si>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</si>
  <si>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</si>
  <si>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</si>
  <si>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</si>
  <si>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</si>
  <si>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</si>
  <si>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</si>
  <si>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</si>
  <si>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</si>
  <si>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</si>
  <si>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</si>
  <si>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</si>
  <si>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</si>
  <si>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</si>
  <si>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</si>
  <si>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</si>
  <si>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</si>
  <si>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</si>
  <si>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</si>
  <si>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</si>
  <si>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</si>
  <si>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</si>
  <si>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</si>
  <si>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</si>
  <si>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</si>
  <si>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</si>
  <si>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</si>
  <si>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</si>
  <si>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</si>
  <si>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</si>
  <si>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</si>
  <si>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</si>
  <si>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</si>
  <si>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</si>
  <si>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</si>
  <si>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</si>
  <si>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</si>
  <si>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</si>
  <si>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</si>
  <si>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</si>
  <si>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</si>
  <si>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</si>
  <si>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</si>
  <si>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</si>
  <si>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</si>
  <si>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</si>
  <si>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</si>
  <si>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</si>
  <si>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</si>
  <si>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</si>
  <si>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</si>
  <si>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</si>
  <si>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</si>
  <si>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</si>
  <si>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</si>
  <si>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</si>
  <si>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</si>
  <si>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</si>
  <si>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</si>
  <si>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</si>
  <si>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</si>
  <si>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</si>
  <si>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</si>
  <si>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</si>
  <si>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</si>
  <si>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</si>
  <si>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</si>
  <si>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</si>
  <si>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</si>
  <si>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</si>
  <si>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</si>
  <si>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</si>
  <si>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</si>
  <si>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</si>
  <si>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</si>
  <si>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</si>
  <si>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</si>
  <si>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</si>
  <si>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</si>
  <si>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</si>
  <si>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</si>
  <si>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</si>
  <si>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</si>
  <si>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</si>
  <si>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</si>
  <si>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</si>
  <si>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</si>
  <si>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</si>
  <si>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</si>
  <si>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</si>
  <si>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</si>
  <si>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</si>
  <si>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</si>
  <si>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</si>
  <si>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</si>
  <si>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</si>
  <si>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</si>
  <si>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</si>
  <si>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</si>
  <si>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</si>
  <si>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</si>
  <si>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</si>
  <si>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</si>
  <si>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</si>
  <si>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</si>
  <si>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</si>
  <si>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</si>
  <si>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</si>
  <si>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</si>
  <si>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</si>
  <si>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</si>
  <si>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</si>
  <si>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</si>
  <si>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</si>
  <si>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</si>
  <si>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</si>
  <si>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</si>
  <si>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</si>
  <si>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</si>
  <si>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</si>
  <si>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</si>
  <si>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</si>
  <si>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</si>
  <si>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</si>
  <si>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</si>
  <si>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</si>
  <si>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</si>
  <si>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</si>
  <si>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</si>
  <si>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</si>
  <si>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</si>
  <si>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</si>
  <si>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</si>
  <si>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</si>
  <si>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</si>
  <si>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</si>
  <si>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</si>
  <si>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</si>
  <si>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</si>
  <si>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</si>
  <si>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</si>
  <si>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</si>
  <si>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</si>
  <si>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</si>
  <si>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</si>
  <si>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</si>
  <si>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</si>
  <si>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</si>
  <si>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</si>
  <si>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</si>
  <si>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</si>
  <si>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</si>
  <si>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</si>
  <si>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</si>
  <si>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</si>
  <si>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</si>
  <si>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</si>
  <si>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</si>
  <si>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</si>
  <si>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</si>
  <si>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</si>
  <si>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</si>
  <si>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</si>
  <si>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</si>
  <si>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</si>
  <si>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</si>
  <si>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</si>
  <si>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</si>
  <si>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</si>
  <si>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</si>
  <si>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</si>
  <si>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</si>
  <si>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</si>
  <si>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</si>
  <si>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</si>
  <si>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</si>
  <si>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</si>
  <si>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</si>
  <si>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</si>
  <si>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</si>
  <si>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</si>
  <si>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</si>
  <si>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</si>
  <si>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</si>
  <si>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</si>
  <si>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</si>
  <si>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</si>
  <si>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</si>
  <si>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</si>
  <si>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</si>
  <si>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</si>
  <si>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</si>
  <si>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</si>
  <si>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</si>
  <si>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</si>
  <si>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</si>
  <si>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</si>
  <si>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</si>
  <si>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</si>
  <si>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</si>
  <si>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</si>
  <si>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</si>
  <si>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</si>
  <si>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</si>
  <si>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</si>
  <si>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</si>
  <si>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</si>
  <si>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</si>
  <si>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</si>
  <si>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</si>
  <si>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</si>
  <si>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</si>
  <si>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</si>
  <si>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</si>
  <si>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</si>
  <si>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</si>
  <si>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</si>
  <si>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</si>
  <si>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</si>
  <si>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</si>
  <si>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</si>
  <si>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</si>
  <si>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</si>
  <si>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</si>
  <si>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</si>
  <si>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</si>
  <si>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</si>
  <si>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</si>
  <si>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</si>
  <si>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</si>
  <si>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</si>
  <si>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</si>
  <si>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</si>
  <si>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</si>
  <si>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</si>
  <si>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</si>
  <si>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</si>
  <si>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</si>
  <si>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</si>
  <si>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</si>
  <si>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</si>
  <si>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</si>
  <si>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</si>
  <si>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</si>
  <si>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</si>
  <si>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</si>
  <si>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</si>
  <si>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</si>
  <si>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</si>
  <si>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</si>
  <si>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</si>
  <si>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</si>
  <si>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</si>
  <si>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</si>
  <si>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</si>
  <si>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</si>
  <si>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</si>
  <si>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</si>
  <si>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</si>
  <si>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</si>
  <si>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</si>
  <si>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</si>
  <si>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</si>
  <si>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</si>
  <si>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</si>
  <si>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</si>
  <si>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</si>
  <si>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</si>
  <si>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</si>
  <si>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</si>
  <si>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</si>
  <si>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</si>
  <si>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</si>
  <si>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</si>
  <si>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</si>
  <si>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</si>
  <si>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</si>
  <si>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</si>
  <si>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</si>
  <si>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</si>
  <si>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</si>
  <si>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</si>
  <si>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</si>
  <si>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</si>
  <si>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</si>
  <si>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</si>
  <si>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</si>
  <si>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</si>
  <si>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</si>
  <si>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</si>
  <si>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</si>
  <si>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</si>
  <si>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</si>
  <si>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</si>
  <si>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</si>
  <si>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</si>
  <si>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</si>
  <si>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</si>
  <si>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</si>
  <si>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</si>
  <si>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</si>
  <si>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</si>
  <si>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</si>
  <si>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</si>
  <si>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</si>
  <si>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</si>
  <si>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</si>
  <si>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</si>
  <si>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</si>
  <si>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</si>
  <si>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</si>
  <si>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</si>
  <si>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</si>
  <si>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</si>
  <si>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</si>
  <si>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</si>
  <si>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</si>
  <si>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</si>
  <si>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</si>
  <si>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</si>
  <si>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</si>
  <si>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</si>
  <si>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</si>
  <si>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</si>
  <si>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</si>
  <si>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</si>
  <si>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</si>
  <si>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</si>
  <si>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</si>
  <si>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</si>
  <si>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</si>
  <si>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</si>
  <si>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</si>
  <si>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</si>
  <si>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</si>
  <si>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</si>
  <si>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</si>
  <si>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</si>
  <si>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</si>
  <si>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</si>
  <si>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</si>
  <si>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</si>
  <si>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</si>
  <si>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</si>
  <si>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</si>
  <si>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</si>
  <si>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</si>
  <si>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</si>
  <si>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</si>
  <si>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</si>
  <si>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</si>
  <si>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</si>
  <si>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</si>
  <si>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</si>
  <si>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</si>
  <si>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</si>
  <si>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</si>
  <si>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</si>
  <si>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</si>
  <si>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</si>
  <si>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</si>
  <si>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</si>
  <si>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</si>
  <si>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</si>
  <si>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</si>
  <si>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</si>
  <si>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</si>
  <si>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</si>
  <si>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</si>
  <si>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</si>
  <si>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</si>
  <si>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</si>
  <si>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</si>
  <si>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</si>
  <si>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</si>
  <si>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</si>
  <si>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</si>
  <si>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</si>
  <si>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</si>
  <si>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</si>
  <si>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</si>
  <si>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</si>
  <si>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</si>
  <si>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</si>
  <si>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</si>
  <si>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</si>
  <si>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</si>
  <si>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</si>
  <si>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</si>
  <si>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</si>
  <si>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</si>
  <si>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</si>
  <si>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</si>
  <si>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</si>
  <si>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</si>
  <si>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</si>
  <si>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</si>
  <si>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</si>
  <si>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</si>
  <si>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</si>
  <si>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</si>
  <si>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</si>
  <si>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</si>
  <si>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</si>
  <si>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</si>
  <si>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</si>
  <si>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</si>
  <si>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</si>
  <si>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</si>
  <si>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</si>
  <si>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</si>
  <si>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</si>
  <si>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</si>
  <si>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</si>
  <si>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</si>
  <si>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</si>
  <si>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</si>
  <si>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</si>
  <si>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</si>
  <si>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</si>
  <si>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</si>
  <si>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</si>
  <si>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</si>
  <si>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</si>
  <si>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</si>
  <si>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</si>
  <si>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</si>
  <si>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</si>
  <si>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</si>
  <si>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</si>
  <si>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</si>
  <si>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</si>
  <si>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</si>
  <si>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</si>
  <si>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</si>
  <si>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</si>
  <si>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</si>
  <si>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</si>
  <si>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</si>
  <si>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</si>
  <si>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</si>
  <si>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</si>
  <si>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</si>
  <si>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</si>
  <si>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</si>
  <si>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</si>
  <si>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</si>
  <si>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</si>
  <si>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</si>
  <si>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</si>
  <si>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</si>
  <si>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</si>
  <si>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</si>
  <si>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</si>
  <si>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</si>
  <si>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</si>
  <si>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</si>
  <si>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</si>
  <si>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</si>
  <si>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</si>
  <si>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</si>
  <si>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</si>
  <si>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</si>
  <si>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</si>
  <si>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</si>
  <si>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</si>
  <si>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</si>
  <si>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</si>
  <si>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</si>
  <si>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</si>
  <si>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</si>
  <si>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</si>
  <si>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</si>
  <si>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</si>
  <si>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</si>
  <si>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</si>
  <si>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</si>
  <si>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</si>
  <si>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</si>
  <si>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</si>
  <si>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</si>
  <si>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</si>
  <si>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</si>
  <si>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</si>
  <si>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</si>
  <si>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</si>
  <si>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</si>
  <si>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</si>
  <si>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</si>
  <si>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</si>
  <si>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</si>
  <si>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</si>
  <si>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</si>
  <si>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</si>
  <si>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</si>
  <si>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</si>
  <si>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</si>
  <si>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</si>
  <si>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</si>
  <si>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</si>
  <si>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</si>
  <si>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</si>
  <si>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</si>
  <si>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</si>
  <si>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</si>
  <si>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</si>
  <si>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</si>
  <si>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</si>
  <si>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</si>
  <si>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</si>
  <si>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</si>
  <si>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</si>
  <si>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</si>
  <si>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</si>
  <si>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</si>
  <si>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</si>
  <si>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</si>
  <si>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</si>
  <si>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</si>
  <si>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</si>
  <si>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</si>
  <si>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</si>
  <si>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</si>
  <si>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</si>
  <si>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</si>
  <si>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</si>
  <si>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</si>
  <si>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</si>
  <si>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</si>
  <si>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</si>
  <si>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</si>
  <si>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</si>
  <si>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</si>
  <si>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</si>
  <si>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</si>
  <si>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</si>
  <si>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</si>
  <si>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</si>
  <si>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</si>
  <si>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</si>
  <si>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</si>
  <si>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</si>
  <si>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</si>
  <si>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</si>
  <si>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</si>
  <si>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</si>
  <si>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</si>
  <si>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</si>
  <si>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</si>
  <si>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</si>
  <si>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</si>
  <si>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</si>
  <si>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</si>
  <si>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</si>
  <si>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</si>
  <si>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</si>
  <si>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</si>
  <si>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</si>
  <si>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</si>
  <si>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</si>
  <si>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</si>
  <si>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</si>
  <si>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</si>
  <si>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</si>
  <si>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</si>
  <si>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</si>
  <si>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</si>
  <si>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</si>
  <si>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</si>
  <si>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</si>
  <si>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</si>
  <si>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</si>
  <si>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</si>
  <si>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</si>
  <si>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</si>
  <si>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</si>
  <si>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</si>
  <si>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</si>
  <si>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</si>
  <si>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</si>
  <si>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</si>
  <si>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</si>
  <si>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</si>
  <si>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</si>
  <si>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</si>
  <si>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</si>
  <si>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</si>
  <si>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</si>
  <si>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</si>
  <si>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</si>
  <si>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</si>
  <si>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</si>
  <si>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</si>
  <si>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</si>
  <si>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</si>
  <si>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</si>
  <si>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</si>
  <si>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</si>
  <si>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</si>
  <si>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</si>
  <si>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</si>
  <si>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</si>
  <si>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</si>
  <si>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</si>
  <si>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</si>
  <si>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</si>
  <si>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</si>
  <si>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</si>
  <si>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</si>
  <si>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</si>
  <si>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</si>
  <si>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</si>
  <si>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</si>
  <si>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</si>
  <si>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</si>
  <si>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</si>
  <si>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</si>
  <si>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</si>
  <si>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</si>
  <si>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</si>
  <si>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</si>
  <si>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</si>
  <si>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</si>
  <si>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</si>
  <si>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</si>
  <si>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</si>
  <si>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</si>
  <si>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</si>
  <si>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</si>
  <si>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</si>
  <si>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</si>
  <si>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</si>
  <si>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</si>
  <si>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</si>
  <si>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</si>
  <si>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</si>
  <si>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</si>
  <si>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</si>
  <si>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</si>
  <si>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</si>
  <si>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</si>
  <si>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</si>
  <si>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</si>
  <si>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</si>
  <si>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</si>
  <si>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</si>
  <si>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</si>
  <si>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</si>
  <si>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</si>
  <si>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</si>
  <si>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</si>
  <si>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</si>
  <si>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</si>
  <si>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</si>
  <si>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</si>
  <si>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</si>
  <si>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</si>
  <si>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</si>
  <si>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</si>
  <si>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</si>
  <si>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</si>
  <si>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</si>
  <si>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</si>
  <si>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</si>
  <si>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</si>
  <si>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</si>
  <si>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</si>
  <si>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</si>
  <si>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</si>
  <si>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</si>
  <si>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</si>
  <si>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</si>
  <si>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</si>
  <si>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</si>
  <si>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</si>
  <si>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</si>
  <si>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</si>
  <si>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</si>
  <si>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</si>
  <si>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</si>
  <si>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</si>
  <si>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</si>
  <si>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</si>
  <si>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</si>
  <si>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</si>
  <si>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</si>
  <si>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</si>
  <si>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</si>
  <si>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</si>
  <si>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</si>
  <si>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</si>
  <si>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</si>
  <si>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</si>
  <si>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</si>
  <si>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</si>
  <si>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</si>
  <si>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</si>
  <si>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</si>
  <si>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</si>
  <si>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</si>
  <si>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</si>
  <si>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</si>
  <si>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</si>
  <si>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</si>
  <si>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</si>
  <si>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</si>
  <si>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</si>
  <si>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</si>
  <si>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</si>
  <si>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</si>
  <si>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</si>
  <si>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</si>
  <si>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</si>
  <si>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</si>
  <si>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</si>
  <si>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</si>
  <si>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</si>
  <si>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</si>
  <si>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</si>
  <si>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</si>
  <si>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</si>
  <si>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</si>
  <si>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</si>
  <si>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</si>
  <si>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</si>
  <si>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</si>
  <si>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</si>
  <si>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</si>
  <si>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</si>
  <si>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</si>
  <si>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</si>
  <si>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</si>
  <si>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</si>
  <si>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</si>
  <si>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</si>
  <si>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</si>
  <si>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</si>
  <si>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</si>
  <si>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</si>
  <si>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</si>
  <si>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</si>
  <si>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</si>
  <si>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</si>
  <si>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</si>
  <si>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</si>
  <si>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</si>
  <si>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</si>
  <si>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</si>
  <si>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</si>
  <si>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</si>
  <si>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</si>
  <si>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</si>
  <si>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</si>
  <si>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</si>
  <si>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</si>
  <si>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</si>
  <si>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</si>
  <si>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</si>
  <si>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</si>
  <si>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</si>
  <si>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</si>
  <si>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</si>
  <si>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</si>
  <si>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</si>
  <si>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</si>
  <si>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</si>
  <si>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</si>
  <si>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</si>
  <si>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</si>
  <si>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</si>
  <si>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</si>
  <si>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</si>
  <si>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</si>
  <si>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</si>
  <si>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</si>
  <si>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</si>
  <si>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</si>
  <si>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</si>
  <si>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</si>
  <si>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</si>
  <si>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</si>
  <si>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</si>
  <si>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</si>
  <si>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</si>
  <si>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</si>
  <si>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</si>
  <si>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</si>
  <si>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</si>
  <si>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</si>
  <si>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</si>
  <si>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</si>
  <si>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</si>
  <si>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</si>
  <si>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</si>
  <si>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</si>
  <si>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</si>
  <si>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</si>
  <si>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</si>
  <si>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</si>
  <si>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</si>
  <si>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</si>
  <si>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</si>
  <si>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</si>
  <si>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</si>
  <si>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</si>
  <si>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</si>
  <si>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</si>
  <si>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</si>
  <si>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</si>
  <si>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</si>
  <si>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</si>
  <si>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</si>
  <si>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</si>
  <si>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</si>
  <si>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</si>
  <si>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</si>
  <si>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</si>
  <si>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</si>
  <si>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</si>
  <si>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</si>
  <si>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</si>
  <si>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</si>
  <si>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</si>
  <si>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</si>
  <si>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</si>
  <si>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</si>
  <si>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</si>
  <si>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</si>
  <si>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</si>
  <si>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</si>
  <si>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</si>
  <si>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</si>
  <si>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</si>
  <si>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</si>
  <si>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</si>
  <si>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</si>
  <si>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</si>
  <si>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</si>
  <si>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</si>
  <si>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</si>
  <si>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</si>
  <si>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</si>
  <si>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</si>
  <si>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</si>
  <si>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</si>
  <si>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</si>
  <si>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</si>
  <si>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</si>
  <si>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</si>
  <si>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</si>
  <si>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</si>
  <si>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</si>
  <si>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</si>
  <si>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</si>
  <si>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</si>
  <si>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</si>
  <si>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</si>
  <si>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</si>
  <si>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</si>
  <si>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</si>
  <si>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</si>
  <si>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</si>
  <si>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</si>
  <si>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</si>
  <si>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</si>
  <si>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</si>
  <si>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</si>
  <si>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</si>
  <si>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</si>
  <si>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</si>
  <si>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</si>
  <si>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</si>
  <si>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</si>
  <si>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</si>
  <si>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</si>
  <si>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</si>
  <si>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</si>
  <si>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</si>
  <si>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</si>
  <si>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</si>
  <si>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</si>
  <si>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</si>
  <si>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</si>
  <si>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</si>
  <si>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</si>
  <si>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</si>
  <si>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</si>
  <si>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</si>
  <si>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</si>
  <si>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</si>
  <si>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</si>
  <si>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</si>
  <si>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</si>
  <si>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</si>
  <si>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</si>
  <si>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</si>
  <si>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</si>
  <si>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</si>
  <si>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</si>
  <si>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</si>
  <si>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</si>
  <si>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</si>
  <si>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</si>
  <si>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</si>
  <si>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</si>
  <si>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</si>
  <si>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</si>
  <si>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</si>
  <si>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</si>
  <si>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</si>
  <si>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</si>
  <si>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</si>
  <si>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</si>
  <si>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</si>
  <si>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</si>
  <si>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</si>
  <si>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</si>
  <si>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</si>
  <si>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</si>
  <si>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</si>
  <si>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</si>
  <si>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</si>
  <si>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</si>
  <si>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</si>
  <si>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</si>
  <si>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</si>
  <si>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</si>
  <si>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</si>
  <si>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</si>
  <si>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</si>
  <si>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</si>
  <si>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</si>
  <si>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</si>
  <si>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</si>
  <si>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</si>
  <si>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</si>
  <si>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</si>
  <si>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</si>
  <si>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</si>
  <si>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</si>
  <si>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</si>
  <si>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</si>
  <si>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</si>
  <si>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</si>
  <si>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</si>
  <si>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</si>
  <si>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</si>
  <si>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</si>
  <si>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</si>
  <si>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</si>
  <si>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</si>
  <si>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</si>
  <si>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</si>
  <si>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</si>
  <si>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</si>
  <si>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</si>
  <si>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</si>
  <si>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</si>
  <si>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</si>
  <si>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</si>
  <si>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</si>
  <si>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</si>
  <si>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</si>
  <si>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</si>
  <si>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</si>
  <si>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</si>
  <si>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</si>
  <si>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</si>
  <si>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</si>
  <si>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</si>
  <si>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</si>
  <si>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</si>
  <si>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</si>
  <si>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</si>
  <si>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</si>
  <si>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</si>
  <si>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</si>
  <si>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</si>
  <si>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</si>
  <si>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</si>
  <si>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</si>
  <si>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</si>
  <si>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</si>
  <si>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</si>
  <si>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</si>
  <si>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</si>
  <si>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</si>
  <si>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</si>
  <si>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</si>
  <si>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</si>
  <si>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</si>
  <si>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</si>
  <si>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</si>
  <si>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</si>
  <si>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</si>
  <si>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</si>
  <si>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</si>
  <si>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</si>
  <si>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</si>
  <si>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</si>
  <si>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</si>
  <si>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</si>
  <si>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</si>
  <si>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</si>
  <si>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</si>
  <si>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</si>
  <si>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</si>
  <si>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</si>
  <si>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</si>
  <si>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</si>
  <si>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</si>
  <si>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</si>
  <si>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</si>
  <si>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</si>
  <si>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</si>
  <si>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</si>
  <si>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</si>
  <si>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</si>
  <si>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</si>
  <si>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</si>
  <si>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</si>
  <si>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</si>
  <si>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</si>
  <si>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</si>
  <si>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</si>
  <si>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</si>
  <si>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</si>
  <si>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</si>
  <si>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</si>
  <si>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</si>
  <si>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</si>
  <si>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</si>
  <si>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</si>
  <si>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</si>
  <si>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</si>
  <si>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</si>
  <si>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</si>
  <si>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</si>
  <si>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</si>
  <si>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</si>
  <si>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</si>
  <si>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</si>
  <si>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</si>
  <si>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</si>
  <si>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</si>
  <si>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</si>
  <si>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</si>
  <si>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</si>
  <si>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</si>
  <si>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</si>
  <si>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</si>
  <si>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</si>
  <si>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</si>
  <si>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</si>
  <si>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</si>
  <si>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</si>
  <si>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</si>
  <si>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</si>
  <si>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</si>
  <si>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</si>
  <si>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</si>
  <si>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</si>
  <si>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</si>
  <si>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</si>
  <si>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</si>
  <si>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</si>
  <si>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</si>
  <si>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</si>
  <si>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</si>
  <si>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</si>
  <si>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</si>
  <si>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</si>
  <si>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</si>
  <si>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</si>
  <si>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</si>
  <si>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</si>
  <si>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</si>
  <si>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</si>
  <si>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</si>
  <si>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</si>
  <si>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</si>
  <si>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</si>
  <si>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</si>
  <si>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</si>
  <si>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</si>
  <si>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</si>
  <si>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</si>
  <si>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</si>
  <si>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</si>
  <si>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</si>
  <si>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</si>
  <si>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</si>
  <si>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</si>
  <si>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</si>
  <si>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</si>
  <si>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</si>
  <si>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</si>
  <si>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</si>
  <si>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</si>
  <si>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</si>
  <si>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</si>
  <si>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</si>
  <si>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</si>
  <si>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</si>
  <si>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</si>
  <si>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</si>
  <si>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</si>
  <si>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</si>
  <si>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</si>
  <si>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</si>
  <si>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</si>
  <si>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</si>
  <si>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</si>
  <si>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</si>
  <si>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</si>
  <si>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</si>
  <si>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</si>
  <si>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</si>
  <si>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</si>
  <si>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</si>
  <si>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</si>
  <si>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</si>
  <si>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</si>
  <si>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</si>
  <si>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</si>
  <si>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</si>
  <si>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</si>
  <si>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</si>
  <si>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</si>
  <si>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</si>
  <si>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</si>
  <si>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</si>
  <si>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</si>
  <si>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</si>
  <si>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</si>
  <si>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</si>
  <si>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</si>
  <si>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</si>
  <si>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</si>
  <si>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</si>
  <si>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</si>
  <si>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</si>
  <si>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</si>
  <si>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</si>
  <si>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</si>
  <si>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</si>
  <si>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</si>
  <si>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</si>
  <si>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</si>
  <si>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</si>
  <si>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</si>
  <si>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</si>
  <si>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</si>
  <si>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</si>
  <si>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</si>
  <si>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</si>
  <si>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</si>
  <si>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</si>
  <si>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</si>
  <si>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</si>
  <si>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</si>
  <si>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</si>
  <si>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</si>
  <si>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</si>
  <si>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</si>
  <si>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</si>
  <si>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</si>
  <si>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</si>
  <si>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</si>
  <si>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</si>
  <si>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</si>
  <si>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</si>
  <si>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</si>
  <si>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</si>
  <si>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</si>
  <si>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</si>
  <si>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</si>
  <si>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</si>
  <si>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</si>
  <si>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</si>
  <si>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</si>
  <si>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</si>
  <si>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</si>
  <si>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</si>
  <si>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</si>
  <si>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</si>
  <si>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</si>
  <si>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</si>
  <si>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</si>
  <si>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</si>
  <si>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</si>
  <si>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</si>
  <si>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</si>
  <si>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</si>
  <si>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</si>
  <si>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</si>
  <si>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</si>
  <si>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</si>
  <si>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</si>
  <si>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</si>
  <si>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</si>
  <si>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</si>
  <si>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</si>
  <si>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</si>
  <si>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</si>
  <si>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</si>
  <si>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</si>
  <si>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</si>
  <si>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</si>
  <si>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</si>
  <si>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</si>
  <si>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</si>
  <si>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</si>
  <si>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</si>
  <si>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</si>
  <si>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</si>
  <si>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</si>
  <si>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</si>
  <si>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</si>
  <si>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</si>
  <si>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</si>
  <si>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</si>
  <si>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</si>
  <si>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</si>
  <si>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</si>
  <si>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</si>
  <si>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</si>
  <si>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</si>
  <si>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</si>
  <si>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</si>
  <si>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</si>
  <si>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</si>
  <si>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</si>
  <si>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</si>
  <si>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</si>
  <si>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</si>
  <si>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</si>
  <si>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</si>
  <si>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</si>
  <si>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</si>
  <si>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</si>
  <si>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</si>
  <si>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</si>
  <si>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</si>
  <si>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</si>
  <si>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</si>
  <si>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</si>
  <si>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</si>
  <si>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</si>
  <si>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</si>
  <si>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</si>
  <si>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</si>
  <si>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</si>
  <si>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</si>
  <si>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</si>
  <si>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</si>
  <si>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</si>
  <si>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</si>
  <si>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</si>
  <si>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</si>
  <si>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</si>
  <si>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</si>
  <si>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</si>
  <si>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</si>
  <si>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</si>
  <si>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</si>
  <si>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</si>
  <si>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</si>
  <si>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</si>
  <si>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</si>
  <si>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</si>
  <si>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</si>
  <si>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</si>
  <si>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</si>
  <si>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</si>
  <si>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</si>
  <si>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</si>
  <si>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</si>
  <si>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</si>
  <si>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</si>
  <si>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</si>
  <si>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</si>
  <si>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</si>
  <si>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</si>
  <si>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</si>
  <si>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</si>
  <si>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</si>
  <si>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</si>
  <si>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</si>
  <si>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</si>
  <si>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</si>
  <si>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</si>
  <si>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</si>
  <si>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</si>
  <si>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</si>
  <si>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</si>
  <si>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</si>
  <si>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</si>
  <si>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</si>
  <si>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</si>
  <si>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</si>
  <si>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</si>
  <si>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</si>
  <si>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</si>
  <si>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</si>
  <si>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</si>
  <si>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</si>
  <si>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</si>
  <si>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</si>
  <si>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</si>
  <si>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</si>
  <si>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</si>
  <si>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</si>
  <si>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</si>
  <si>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</si>
  <si>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</si>
  <si>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</si>
  <si>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</si>
  <si>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</si>
  <si>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</si>
  <si>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</si>
  <si>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</si>
  <si>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</si>
  <si>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</si>
  <si>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</si>
  <si>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</si>
  <si>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</si>
  <si>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</si>
  <si>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</si>
  <si>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</si>
  <si>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</si>
  <si>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</si>
  <si>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</si>
  <si>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</si>
  <si>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</si>
  <si>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</si>
  <si>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</si>
  <si>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</si>
  <si>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</si>
  <si>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</si>
  <si>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</si>
  <si>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</si>
  <si>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</si>
  <si>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</si>
  <si>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</si>
  <si>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</si>
  <si>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</si>
  <si>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</si>
  <si>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</si>
  <si>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</si>
  <si>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</si>
  <si>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</si>
  <si>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</si>
  <si>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</si>
  <si>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</si>
  <si>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</si>
  <si>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</si>
  <si>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</si>
  <si>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</si>
  <si>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</si>
  <si>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</si>
  <si>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</si>
  <si>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</si>
  <si>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</si>
  <si>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</si>
  <si>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</si>
  <si>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</si>
  <si>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</si>
  <si>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</si>
  <si>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</si>
  <si>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</si>
  <si>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</si>
  <si>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</si>
  <si>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</si>
  <si>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</si>
  <si>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</si>
  <si>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</si>
  <si>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</si>
  <si>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</si>
  <si>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</si>
  <si>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</si>
  <si>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</si>
  <si>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</si>
  <si>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</si>
  <si>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</si>
  <si>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</si>
  <si>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</si>
  <si>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</si>
  <si>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</si>
  <si>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</si>
  <si>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</si>
  <si>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</si>
  <si>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</si>
  <si>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</si>
  <si>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</si>
  <si>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</si>
  <si>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</si>
  <si>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</si>
  <si>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</si>
  <si>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</si>
  <si>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</si>
  <si>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</si>
  <si>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</si>
  <si>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</si>
  <si>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</si>
  <si>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</si>
  <si>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</si>
  <si>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</si>
  <si>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</si>
  <si>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</si>
  <si>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</si>
  <si>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</si>
  <si>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</si>
  <si>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</si>
  <si>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</si>
  <si>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</si>
  <si>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</si>
  <si>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</si>
  <si>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</si>
  <si>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</si>
  <si>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</si>
  <si>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</si>
  <si>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</si>
  <si>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</si>
  <si>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</si>
  <si>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</si>
  <si>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</si>
  <si>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</si>
  <si>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</si>
  <si>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</si>
  <si>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</si>
  <si>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</si>
  <si>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</si>
  <si>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</si>
  <si>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</si>
  <si>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</si>
  <si>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</si>
  <si>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</si>
  <si>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</si>
  <si>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</si>
  <si>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</si>
  <si>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</si>
  <si>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</si>
  <si>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</si>
  <si>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</si>
  <si>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</si>
  <si>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</si>
  <si>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</si>
  <si>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</si>
  <si>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</si>
  <si>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</si>
  <si>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</si>
  <si>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</si>
  <si>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</si>
  <si>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</si>
  <si>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</si>
  <si>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</si>
  <si>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</si>
  <si>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</si>
  <si>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</si>
  <si>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</si>
  <si>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</si>
  <si>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</si>
  <si>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</si>
  <si>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</si>
  <si>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</si>
  <si>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</si>
  <si>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</si>
  <si>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</si>
  <si>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</si>
  <si>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</si>
  <si>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</si>
  <si>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</si>
  <si>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</si>
  <si>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</si>
  <si>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</si>
  <si>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</si>
  <si>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</si>
  <si>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</si>
  <si>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</si>
  <si>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</si>
  <si>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</si>
  <si>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</si>
  <si>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</si>
  <si>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</si>
  <si>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</si>
  <si>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</si>
  <si>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</si>
  <si>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</si>
  <si>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</si>
  <si>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</si>
  <si>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</si>
  <si>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</si>
  <si>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</si>
  <si>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</si>
  <si>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</si>
  <si>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</si>
  <si>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</si>
  <si>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</si>
  <si>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</si>
  <si>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</si>
  <si>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</si>
  <si>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</si>
  <si>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</si>
  <si>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</si>
  <si>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</si>
  <si>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</si>
  <si>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</si>
  <si>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</si>
  <si>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</si>
  <si>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</si>
  <si>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</si>
  <si>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</si>
  <si>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</si>
  <si>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</si>
  <si>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</si>
  <si>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</si>
  <si>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</si>
  <si>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</si>
  <si>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</si>
  <si>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</si>
  <si>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</si>
  <si>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</si>
  <si>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</si>
  <si>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</si>
  <si>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</si>
  <si>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</si>
  <si>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</si>
  <si>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</si>
  <si>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</si>
  <si>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</si>
  <si>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</si>
  <si>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</si>
  <si>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</si>
  <si>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</si>
  <si>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</si>
  <si>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</si>
  <si>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</si>
  <si>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</si>
  <si>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</si>
  <si>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</si>
  <si>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</si>
  <si>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</si>
  <si>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</si>
  <si>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</si>
  <si>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</si>
  <si>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</si>
  <si>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</si>
  <si>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</si>
  <si>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</si>
  <si>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</si>
  <si>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</si>
  <si>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</si>
  <si>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</si>
  <si>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</si>
  <si>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</si>
  <si>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</si>
  <si>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</si>
  <si>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</si>
  <si>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</si>
  <si>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</si>
  <si>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</si>
  <si>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</si>
  <si>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</si>
  <si>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</si>
  <si>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</si>
  <si>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</si>
  <si>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</si>
  <si>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</si>
  <si>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</si>
  <si>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</si>
  <si>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</si>
  <si>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</si>
  <si>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</si>
  <si>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</si>
  <si>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</si>
  <si>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</si>
  <si>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</si>
  <si>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</si>
  <si>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</si>
  <si>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</si>
  <si>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</si>
  <si>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</si>
  <si>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</si>
  <si>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</si>
  <si>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</si>
  <si>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</si>
  <si>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</si>
  <si>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</si>
  <si>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</si>
  <si>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</si>
  <si>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</si>
  <si>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</si>
  <si>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</si>
  <si>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</si>
  <si>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</si>
  <si>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</si>
  <si>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</si>
  <si>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</si>
  <si>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</si>
  <si>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</si>
  <si>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</si>
  <si>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</si>
  <si>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</si>
  <si>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</si>
  <si>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</si>
  <si>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</si>
  <si>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</si>
  <si>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</si>
  <si>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</si>
  <si>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</si>
  <si>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</si>
  <si>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</si>
  <si>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</si>
  <si>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</si>
  <si>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</si>
  <si>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</si>
  <si>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</si>
  <si>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</si>
  <si>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</si>
  <si>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</si>
  <si>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</si>
  <si>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</si>
  <si>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</si>
  <si>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</si>
  <si>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</si>
  <si>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</si>
  <si>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</si>
  <si>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</si>
  <si>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</si>
  <si>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</si>
  <si>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</si>
  <si>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</si>
  <si>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</si>
  <si>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</si>
  <si>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</si>
  <si>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</si>
  <si>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</si>
  <si>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</si>
  <si>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</si>
  <si>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</si>
  <si>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</si>
  <si>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</si>
  <si>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</si>
  <si>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</si>
  <si>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</si>
  <si>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</si>
  <si>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</si>
  <si>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</si>
  <si>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</si>
  <si>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</si>
  <si>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</si>
  <si>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</si>
  <si>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</si>
  <si>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</si>
  <si>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</si>
  <si>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</si>
  <si>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</si>
  <si>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</si>
  <si>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</si>
  <si>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</si>
  <si>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</si>
  <si>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</si>
  <si>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</si>
  <si>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</si>
  <si>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</si>
  <si>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</si>
  <si>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</si>
  <si>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</si>
  <si>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</si>
  <si>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</si>
  <si>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</si>
  <si>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</si>
  <si>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</si>
  <si>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</si>
  <si>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</si>
  <si>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</si>
  <si>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</si>
  <si>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</si>
  <si>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</si>
  <si>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</si>
  <si>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</si>
  <si>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</si>
  <si>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</si>
  <si>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</si>
  <si>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</si>
  <si>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</si>
  <si>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</si>
  <si>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</si>
  <si>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</si>
  <si>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</si>
  <si>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</si>
  <si>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</si>
  <si>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</si>
  <si>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</si>
  <si>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</si>
  <si>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</si>
  <si>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</si>
  <si>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</si>
  <si>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</si>
  <si>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</si>
  <si>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</si>
  <si>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</si>
  <si>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</si>
  <si>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</si>
  <si>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</si>
  <si>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</si>
  <si>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</si>
  <si>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</si>
  <si>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</si>
  <si>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</si>
  <si>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</si>
  <si>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</si>
  <si>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</si>
  <si>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</si>
  <si>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</si>
  <si>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</si>
  <si>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</si>
  <si>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</si>
  <si>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</si>
  <si>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</si>
  <si>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</si>
  <si>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</si>
  <si>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</si>
  <si>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</si>
  <si>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</si>
  <si>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</si>
  <si>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</si>
  <si>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</si>
  <si>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</si>
  <si>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</si>
  <si>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</si>
  <si>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</si>
  <si>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</si>
  <si>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</si>
  <si>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</si>
  <si>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</si>
  <si>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</si>
  <si>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</si>
  <si>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</si>
  <si>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</si>
  <si>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</si>
  <si>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</si>
  <si>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</si>
  <si>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</si>
  <si>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</si>
  <si>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</si>
  <si>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</si>
  <si>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</si>
  <si>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</si>
  <si>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</si>
  <si>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</si>
  <si>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</si>
  <si>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</si>
  <si>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</si>
  <si>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</si>
  <si>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</si>
  <si>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</si>
  <si>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</si>
  <si>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</si>
  <si>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</si>
  <si>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</si>
  <si>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</si>
  <si>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</si>
  <si>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</si>
  <si>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</si>
  <si>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</si>
  <si>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</si>
  <si>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</si>
  <si>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</si>
  <si>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</si>
  <si>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</si>
  <si>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</si>
  <si>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</si>
  <si>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</si>
  <si>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</si>
  <si>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</si>
  <si>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</si>
  <si>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</si>
  <si>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</si>
  <si>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</si>
  <si>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</si>
  <si>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</si>
  <si>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</si>
  <si>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</si>
  <si>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</si>
  <si>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</si>
  <si>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</si>
  <si>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</si>
  <si>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</si>
  <si>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</si>
  <si>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</si>
  <si>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</si>
  <si>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</si>
  <si>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</si>
  <si>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</si>
  <si>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</si>
  <si>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</si>
  <si>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</si>
  <si>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</si>
  <si>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</si>
  <si>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</si>
  <si>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</si>
  <si>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</si>
  <si>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</si>
  <si>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</si>
  <si>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</si>
  <si>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</si>
  <si>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</si>
  <si>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</si>
  <si>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</si>
  <si>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</si>
  <si>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</si>
  <si>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</si>
  <si>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</si>
  <si>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</si>
  <si>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</si>
  <si>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</si>
  <si>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</si>
  <si>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</si>
  <si>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</si>
  <si>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</si>
  <si>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</si>
  <si>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</si>
  <si>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</si>
  <si>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</si>
  <si>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</si>
  <si>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</si>
  <si>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</si>
  <si>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</si>
  <si>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</si>
  <si>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</si>
  <si>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</si>
  <si>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</si>
  <si>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</si>
  <si>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</si>
  <si>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</si>
  <si>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</si>
  <si>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</si>
  <si>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</si>
  <si>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</si>
  <si>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</si>
  <si>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</si>
  <si>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</si>
  <si>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</si>
  <si>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</si>
  <si>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</si>
  <si>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</si>
  <si>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</si>
  <si>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</si>
  <si>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</si>
  <si>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</si>
  <si>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</si>
  <si>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</si>
  <si>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</si>
  <si>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</si>
  <si>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</si>
  <si>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</si>
  <si>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</si>
  <si>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</si>
  <si>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</si>
  <si>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</si>
  <si>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</si>
  <si>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</si>
  <si>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</si>
  <si>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</si>
  <si>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</si>
  <si>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</si>
  <si>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</si>
  <si>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</si>
  <si>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</si>
  <si>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</si>
  <si>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</si>
  <si>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</si>
  <si>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</si>
  <si>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</si>
  <si>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</si>
  <si>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</si>
  <si>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</si>
  <si>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</si>
  <si>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</si>
  <si>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</si>
  <si>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</si>
  <si>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</si>
  <si>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</si>
  <si>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</si>
  <si>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</si>
  <si>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</si>
  <si>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</si>
  <si>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</si>
  <si>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</si>
  <si>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</si>
  <si>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</si>
  <si>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</si>
  <si>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</si>
  <si>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</si>
  <si>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</si>
  <si>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</si>
  <si>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</si>
  <si>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</si>
  <si>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</si>
  <si>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</si>
  <si>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</si>
  <si>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</si>
  <si>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</si>
  <si>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</si>
  <si>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</si>
  <si>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</si>
  <si>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</si>
  <si>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</si>
  <si>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</si>
  <si>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</si>
  <si>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</si>
  <si>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</si>
  <si>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</si>
  <si>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</si>
  <si>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</si>
  <si>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</si>
  <si>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</si>
  <si>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</si>
  <si>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</si>
  <si>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</si>
  <si>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</si>
  <si>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</si>
  <si>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</si>
  <si>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</si>
  <si>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</si>
  <si>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</si>
  <si>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</si>
  <si>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</si>
  <si>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</si>
  <si>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</si>
  <si>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</si>
  <si>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</si>
  <si>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</si>
  <si>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</si>
  <si>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</si>
  <si>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</si>
  <si>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</si>
  <si>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</si>
  <si>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</si>
  <si>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</si>
  <si>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</si>
  <si>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</si>
  <si>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</si>
  <si>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</si>
  <si>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</si>
  <si>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</si>
  <si>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</si>
  <si>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</si>
  <si>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</si>
  <si>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</si>
  <si>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</si>
  <si>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</si>
  <si>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</si>
  <si>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</si>
  <si>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</si>
  <si>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</si>
  <si>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</si>
  <si>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</si>
  <si>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</si>
  <si>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</si>
  <si>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</si>
  <si>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</si>
  <si>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</si>
  <si>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</si>
  <si>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</si>
  <si>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</si>
  <si>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</si>
  <si>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</si>
  <si>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</si>
  <si>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</si>
  <si>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</si>
  <si>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</si>
  <si>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</si>
  <si>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</si>
  <si>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</si>
  <si>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</si>
  <si>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</si>
  <si>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</si>
  <si>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</si>
  <si>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</si>
  <si>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</si>
  <si>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</si>
  <si>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</si>
  <si>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</si>
  <si>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</si>
  <si>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</si>
  <si>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</si>
  <si>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</si>
  <si>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</si>
  <si>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</si>
  <si>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</si>
  <si>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</si>
  <si>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</si>
  <si>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</si>
  <si>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</si>
  <si>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</si>
  <si>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</si>
  <si>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</si>
  <si>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</si>
  <si>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</si>
  <si>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</si>
  <si>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</si>
  <si>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</si>
  <si>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</si>
  <si>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</si>
  <si>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</si>
  <si>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</si>
  <si>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</si>
  <si>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</si>
  <si>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</si>
  <si>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</si>
  <si>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</si>
  <si>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</si>
  <si>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</si>
  <si>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</si>
  <si>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</si>
  <si>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</si>
  <si>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</si>
  <si>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</si>
  <si>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</si>
  <si>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</si>
  <si>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</si>
  <si>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</si>
  <si>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</si>
  <si>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</si>
  <si>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</si>
  <si>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</si>
  <si>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</si>
  <si>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</si>
  <si>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</si>
  <si>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</si>
  <si>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</si>
  <si>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</si>
  <si>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</si>
  <si>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</si>
  <si>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</si>
  <si>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</si>
  <si>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</si>
  <si>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</si>
  <si>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</si>
  <si>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</si>
  <si>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</si>
  <si>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</si>
  <si>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</si>
  <si>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</si>
  <si>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</si>
  <si>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</si>
  <si>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</si>
  <si>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</si>
  <si>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</si>
  <si>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</si>
  <si>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</si>
  <si>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</si>
  <si>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</si>
  <si>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</si>
  <si>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</si>
  <si>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</si>
  <si>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</si>
  <si>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</si>
  <si>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</si>
  <si>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</si>
  <si>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</si>
  <si>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</si>
  <si>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</si>
  <si>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</si>
  <si>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</si>
  <si>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</si>
  <si>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</si>
  <si>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</si>
  <si>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</si>
  <si>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</si>
  <si>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</si>
  <si>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</si>
  <si>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</si>
  <si>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</si>
  <si>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</si>
  <si>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</si>
  <si>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</si>
  <si>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</si>
  <si>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</si>
  <si>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</si>
  <si>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</si>
  <si>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</si>
  <si>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</si>
  <si>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</si>
  <si>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</si>
  <si>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</si>
  <si>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</si>
  <si>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</si>
  <si>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</si>
  <si>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</si>
  <si>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</si>
  <si>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</si>
  <si>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</si>
  <si>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</si>
  <si>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</si>
  <si>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</si>
  <si>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</si>
  <si>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</si>
  <si>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</si>
  <si>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</si>
  <si>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</si>
  <si>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</si>
  <si>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</si>
  <si>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</si>
  <si>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</si>
  <si>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</si>
  <si>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</si>
  <si>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</si>
  <si>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</si>
  <si>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</si>
  <si>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</si>
  <si>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</si>
  <si>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</si>
  <si>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</si>
  <si>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</si>
  <si>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</si>
  <si>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</si>
  <si>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</si>
  <si>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</si>
  <si>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</si>
  <si>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</si>
  <si>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</si>
  <si>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</si>
  <si>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</si>
  <si>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</si>
  <si>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</si>
  <si>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</si>
  <si>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</si>
  <si>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</si>
  <si>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</si>
  <si>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</si>
  <si>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</si>
  <si>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</si>
  <si>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</si>
  <si>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</si>
  <si>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</si>
  <si>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</si>
  <si>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</si>
  <si>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</si>
  <si>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</si>
  <si>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</si>
  <si>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</si>
  <si>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</si>
  <si>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</si>
  <si>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</si>
  <si>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</si>
  <si>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</si>
  <si>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</si>
  <si>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</si>
  <si>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</si>
  <si>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</si>
  <si>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</si>
  <si>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</si>
  <si>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</si>
  <si>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</si>
  <si>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</si>
  <si>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</si>
  <si>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</si>
  <si>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</si>
  <si>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</si>
  <si>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</si>
  <si>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</si>
  <si>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</si>
  <si>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</si>
  <si>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</si>
  <si>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</si>
  <si>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</si>
  <si>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</si>
  <si>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</si>
  <si>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</si>
  <si>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</si>
  <si>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</si>
  <si>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</si>
  <si>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</si>
  <si>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</si>
  <si>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</si>
  <si>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</si>
  <si>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</si>
  <si>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</si>
  <si>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</si>
  <si>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</si>
  <si>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</si>
  <si>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</si>
  <si>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</si>
  <si>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</si>
  <si>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</si>
  <si>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</si>
  <si>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</si>
  <si>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</si>
  <si>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</si>
  <si>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</si>
  <si>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</si>
  <si>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</si>
  <si>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</si>
  <si>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</si>
  <si>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</si>
  <si>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</si>
  <si>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</si>
  <si>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</si>
  <si>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</si>
  <si>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</si>
  <si>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</si>
  <si>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</si>
  <si>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</si>
  <si>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</si>
  <si>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</si>
  <si>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</si>
  <si>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</si>
  <si>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</si>
  <si>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</si>
  <si>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</si>
  <si>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</si>
  <si>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</si>
  <si>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</si>
  <si>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</si>
  <si>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</si>
  <si>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</si>
  <si>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</si>
  <si>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</si>
  <si>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</si>
  <si>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</si>
  <si>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</si>
  <si>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</si>
  <si>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</si>
  <si>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</si>
  <si>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</si>
  <si>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</si>
  <si>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</si>
  <si>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</si>
  <si>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</si>
  <si>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</si>
  <si>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</si>
  <si>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</si>
  <si>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</si>
  <si>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</si>
  <si>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</si>
  <si>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</si>
  <si>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</si>
  <si>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</si>
  <si>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</si>
  <si>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</si>
  <si>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</si>
  <si>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</si>
  <si>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</si>
  <si>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</si>
  <si>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</si>
  <si>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</si>
  <si>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</si>
  <si>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</si>
  <si>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</si>
  <si>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</si>
  <si>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</si>
  <si>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</si>
  <si>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</si>
  <si>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</si>
  <si>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</si>
  <si>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</si>
  <si>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</si>
  <si>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</si>
  <si>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</si>
  <si>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</si>
  <si>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</si>
  <si>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</si>
  <si>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</si>
  <si>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</si>
  <si>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</si>
  <si>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</si>
  <si>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</si>
  <si>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</si>
  <si>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</si>
  <si>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</si>
  <si>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</si>
  <si>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</si>
  <si>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</si>
  <si>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</si>
  <si>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</si>
  <si>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</si>
  <si>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</si>
  <si>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</si>
  <si>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</si>
  <si>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</si>
  <si>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</si>
  <si>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</si>
  <si>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</si>
  <si>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</si>
  <si>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</si>
  <si>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</si>
  <si>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</si>
  <si>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</si>
  <si>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</si>
  <si>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</si>
  <si>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</si>
  <si>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</si>
  <si>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</si>
  <si>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</si>
  <si>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</si>
  <si>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</si>
  <si>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</si>
  <si>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</si>
  <si>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</si>
  <si>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</si>
  <si>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</si>
  <si>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</si>
  <si>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</si>
  <si>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</si>
  <si>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</si>
  <si>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</si>
  <si>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</si>
  <si>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</si>
  <si>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</si>
  <si>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</si>
  <si>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</si>
  <si>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</si>
  <si>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</si>
  <si>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</si>
  <si>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</si>
  <si>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</si>
  <si>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</si>
  <si>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</si>
  <si>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</si>
  <si>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</si>
  <si>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</si>
  <si>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</si>
  <si>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</si>
  <si>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</si>
  <si>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</si>
  <si>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</si>
  <si>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</si>
  <si>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</si>
  <si>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</si>
  <si>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</si>
  <si>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</si>
  <si>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</si>
  <si>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</si>
  <si>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</si>
  <si>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</si>
  <si>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</si>
  <si>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</si>
  <si>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</si>
  <si>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</si>
  <si>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</si>
  <si>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</si>
  <si>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</si>
  <si>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</si>
  <si>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</si>
  <si>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</si>
  <si>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</si>
  <si>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</si>
  <si>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</si>
  <si>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</si>
  <si>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</si>
  <si>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</si>
  <si>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</si>
  <si>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</si>
  <si>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</si>
  <si>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</si>
  <si>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</si>
  <si>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</si>
  <si>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</si>
  <si>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</si>
  <si>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</si>
  <si>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</si>
  <si>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</si>
  <si>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</si>
  <si>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</si>
  <si>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</si>
  <si>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</si>
  <si>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</si>
  <si>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</si>
  <si>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</si>
  <si>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</si>
  <si>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</si>
  <si>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</si>
  <si>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</si>
  <si>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</si>
  <si>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</si>
  <si>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</si>
  <si>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</si>
  <si>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</si>
  <si>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</si>
  <si>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</si>
  <si>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</si>
  <si>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</si>
  <si>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</si>
  <si>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</si>
  <si>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</si>
  <si>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</si>
  <si>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</si>
  <si>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</si>
  <si>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</si>
  <si>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</si>
  <si>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</si>
  <si>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</si>
  <si>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</si>
  <si>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</si>
  <si>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</si>
  <si>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</si>
  <si>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</si>
  <si>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</si>
  <si>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</si>
  <si>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</si>
  <si>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</si>
  <si>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</si>
  <si>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</si>
  <si>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</si>
  <si>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</si>
  <si>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</si>
  <si>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</si>
  <si>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</si>
  <si>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</si>
  <si>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</si>
  <si>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</si>
  <si>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</si>
  <si>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</si>
  <si>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</si>
  <si>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</si>
  <si>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</si>
  <si>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</si>
  <si>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</si>
  <si>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</si>
  <si>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</si>
  <si>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</si>
  <si>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</si>
  <si>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</si>
  <si>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</si>
  <si>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</si>
  <si>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</si>
  <si>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</si>
  <si>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</si>
  <si>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</si>
  <si>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</si>
  <si>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</si>
  <si>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</si>
  <si>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</si>
  <si>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</si>
  <si>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</si>
  <si>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</si>
  <si>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</si>
  <si>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</si>
  <si>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</si>
  <si>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</si>
  <si>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</si>
  <si>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</si>
  <si>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</si>
  <si>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</si>
  <si>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</si>
  <si>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</si>
  <si>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</si>
  <si>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</si>
  <si>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</si>
  <si>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</si>
  <si>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</si>
  <si>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</si>
  <si>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</si>
  <si>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</si>
  <si>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</si>
  <si>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</si>
  <si>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</si>
  <si>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</si>
  <si>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</si>
  <si>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</si>
  <si>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</si>
  <si>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</si>
  <si>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</si>
  <si>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</si>
  <si>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</si>
  <si>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</si>
  <si>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</si>
  <si>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</si>
  <si>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</si>
  <si>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</si>
  <si>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</si>
  <si>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</si>
  <si>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</si>
  <si>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</si>
  <si>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</si>
  <si>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</si>
  <si>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</si>
  <si>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</si>
  <si>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</si>
  <si>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</si>
  <si>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</si>
  <si>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</si>
  <si>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</si>
  <si>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</si>
  <si>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</si>
  <si>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</si>
  <si>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</si>
  <si>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</si>
  <si>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</si>
  <si>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</si>
  <si>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</si>
  <si>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</si>
  <si>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</si>
  <si>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</si>
  <si>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</si>
  <si>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</si>
  <si>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</si>
  <si>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</si>
  <si>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</si>
  <si>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</si>
  <si>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</si>
  <si>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</si>
  <si>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</si>
  <si>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</si>
  <si>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</si>
  <si>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</si>
  <si>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</si>
  <si>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</si>
  <si>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</si>
  <si>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</si>
  <si>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</si>
  <si>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</si>
  <si>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</si>
  <si>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</si>
  <si>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</si>
  <si>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</si>
  <si>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</si>
  <si>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</si>
  <si>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</si>
  <si>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</si>
  <si>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</si>
  <si>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</si>
  <si>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</si>
  <si>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</si>
  <si>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</si>
  <si>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</si>
  <si>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</si>
  <si>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</si>
  <si>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</si>
  <si>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</si>
  <si>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</si>
  <si>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</si>
  <si>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</si>
  <si>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</si>
  <si>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</si>
  <si>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</si>
  <si>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</si>
  <si>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</si>
  <si>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</si>
  <si>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</si>
  <si>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</si>
  <si>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</si>
  <si>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</si>
  <si>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</si>
  <si>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</si>
  <si>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</si>
  <si>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</si>
  <si>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</si>
  <si>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</si>
  <si>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</si>
  <si>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</si>
  <si>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</si>
  <si>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</si>
  <si>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</si>
  <si>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</si>
  <si>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</si>
  <si>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</si>
  <si>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</si>
  <si>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</si>
  <si>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</si>
  <si>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</si>
  <si>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</si>
  <si>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</si>
  <si>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</si>
  <si>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</si>
  <si>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</si>
  <si>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</si>
  <si>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</si>
  <si>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</si>
  <si>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</si>
  <si>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</si>
  <si>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</si>
  <si>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</si>
  <si>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</si>
  <si>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</si>
  <si>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</si>
  <si>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</si>
  <si>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</si>
  <si>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</si>
  <si>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</si>
  <si>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</si>
  <si>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</si>
  <si>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</si>
  <si>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</si>
  <si>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</si>
  <si>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</si>
  <si>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</si>
  <si>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</si>
  <si>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</si>
  <si>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</si>
  <si>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</si>
  <si>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</si>
  <si>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</si>
  <si>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</si>
  <si>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</si>
  <si>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</si>
  <si>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</si>
  <si>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</si>
  <si>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</si>
  <si>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</si>
  <si>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</si>
  <si>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</si>
  <si>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</si>
  <si>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</si>
  <si>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</si>
  <si>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</si>
  <si>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</si>
  <si>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</si>
  <si>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</si>
  <si>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</si>
  <si>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</si>
  <si>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</si>
  <si>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</si>
  <si>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</si>
  <si>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</si>
  <si>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</si>
  <si>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</si>
  <si>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</si>
  <si>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</si>
  <si>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</si>
  <si>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</si>
  <si>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</si>
  <si>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</si>
  <si>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</si>
  <si>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</si>
  <si>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</si>
  <si>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</si>
  <si>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</si>
  <si>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</si>
  <si>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</si>
  <si>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</si>
  <si>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</si>
  <si>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</si>
  <si>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</si>
  <si>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</si>
  <si>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</si>
  <si>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</si>
  <si>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</si>
  <si>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</si>
  <si>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</si>
  <si>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</si>
  <si>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</si>
  <si>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</si>
  <si>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</si>
  <si>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</si>
  <si>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</si>
  <si>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</si>
  <si>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</si>
  <si>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</si>
  <si>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</si>
  <si>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</si>
  <si>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</si>
  <si>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</si>
  <si>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</si>
  <si>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</si>
  <si>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</si>
  <si>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</si>
  <si>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</si>
  <si>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</si>
  <si>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</si>
  <si>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</si>
  <si>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</si>
  <si>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</si>
  <si>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</si>
  <si>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</si>
  <si>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</si>
  <si>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</si>
  <si>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</si>
  <si>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</si>
  <si>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</si>
  <si>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</si>
  <si>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</si>
  <si>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</si>
  <si>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</si>
  <si>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</si>
  <si>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</si>
  <si>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</si>
  <si>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</si>
  <si>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</si>
  <si>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</si>
  <si>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</si>
  <si>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</si>
  <si>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</si>
  <si>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</si>
  <si>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</si>
  <si>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</si>
  <si>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</si>
  <si>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</si>
  <si>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</si>
  <si>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</si>
  <si>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</si>
  <si>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</si>
  <si>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</si>
  <si>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</si>
  <si>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</si>
  <si>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</si>
  <si>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</si>
  <si>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</si>
  <si>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</si>
  <si>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</si>
  <si>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</si>
  <si>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</si>
  <si>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</si>
  <si>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</si>
  <si>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</si>
  <si>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</si>
  <si>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</si>
  <si>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</si>
  <si>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</si>
  <si>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</si>
  <si>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</si>
  <si>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</si>
  <si>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</si>
  <si>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</si>
  <si>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</si>
  <si>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</si>
  <si>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</si>
  <si>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</si>
  <si>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</si>
  <si>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</si>
  <si>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</si>
  <si>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</si>
  <si>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</si>
  <si>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</si>
  <si>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</si>
  <si>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</si>
  <si>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</si>
  <si>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</si>
  <si>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</si>
  <si>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</si>
  <si>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</si>
  <si>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</si>
  <si>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</si>
  <si>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</si>
  <si>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</si>
  <si>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</si>
  <si>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</si>
  <si>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</si>
  <si>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</si>
  <si>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</si>
  <si>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</si>
  <si>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</si>
  <si>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</si>
  <si>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</si>
  <si>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</si>
  <si>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</si>
  <si>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</si>
  <si>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</si>
  <si>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</si>
  <si>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</si>
  <si>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</si>
  <si>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</si>
  <si>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</si>
  <si>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</si>
  <si>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</si>
  <si>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</si>
  <si>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</si>
  <si>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</si>
  <si>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</si>
  <si>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</si>
  <si>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</si>
  <si>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</si>
  <si>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</si>
  <si>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</si>
  <si>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</si>
  <si>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</si>
  <si>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</si>
  <si>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</si>
  <si>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</si>
  <si>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</si>
  <si>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</si>
  <si>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</si>
  <si>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</si>
  <si>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</si>
  <si>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</si>
  <si>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</si>
  <si>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</si>
  <si>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</si>
  <si>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</si>
  <si>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</si>
  <si>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</si>
  <si>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</si>
  <si>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</si>
  <si>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</si>
  <si>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</si>
  <si>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</si>
  <si>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</si>
  <si>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</si>
  <si>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</si>
  <si>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</si>
  <si>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</si>
  <si>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</si>
  <si>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</si>
  <si>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</si>
  <si>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</si>
  <si>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</si>
  <si>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</si>
  <si>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</si>
  <si>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</si>
  <si>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</si>
  <si>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</si>
  <si>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</si>
  <si>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</si>
  <si>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</si>
  <si>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</si>
  <si>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</si>
  <si>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</si>
  <si>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</si>
  <si>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</si>
  <si>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</si>
  <si>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</si>
  <si>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</si>
  <si>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</si>
  <si>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</si>
  <si>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</si>
  <si>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</si>
  <si>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</si>
  <si>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</si>
  <si>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</si>
  <si>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</si>
  <si>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</si>
  <si>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</si>
  <si>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</si>
  <si>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</si>
  <si>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</si>
  <si>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</si>
  <si>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</si>
  <si>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</si>
  <si>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</si>
  <si>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</si>
  <si>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</si>
  <si>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</si>
  <si>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</si>
  <si>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</si>
  <si>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</si>
  <si>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</si>
  <si>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</si>
  <si>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</si>
  <si>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</si>
  <si>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</si>
  <si>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</si>
  <si>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</si>
  <si>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</si>
  <si>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</si>
  <si>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</si>
  <si>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</si>
  <si>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</si>
  <si>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</si>
  <si>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</si>
  <si>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</si>
  <si>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</si>
  <si>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</si>
  <si>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</si>
  <si>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</si>
  <si>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</si>
  <si>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</si>
  <si>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</si>
  <si>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</si>
  <si>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</si>
  <si>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</si>
  <si>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</si>
  <si>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</si>
  <si>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</si>
  <si>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</si>
  <si>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</si>
  <si>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</si>
  <si>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</si>
  <si>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</si>
  <si>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</si>
  <si>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</si>
  <si>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</si>
  <si>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</si>
  <si>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</si>
  <si>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</si>
  <si>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</si>
  <si>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</si>
  <si>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</si>
  <si>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</si>
  <si>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</si>
  <si>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</si>
  <si>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</si>
  <si>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</si>
  <si>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</si>
  <si>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</si>
  <si>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</si>
  <si>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</si>
  <si>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</si>
  <si>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</si>
  <si>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</si>
  <si>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</si>
  <si>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</si>
  <si>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</si>
  <si>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</si>
  <si>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</si>
  <si>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</si>
  <si>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</si>
  <si>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</si>
  <si>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</si>
  <si>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</si>
  <si>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</si>
  <si>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</si>
  <si>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</si>
  <si>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</si>
  <si>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</si>
  <si>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</si>
  <si>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</si>
  <si>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</si>
  <si>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</si>
  <si>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</si>
  <si>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</si>
  <si>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</si>
  <si>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</si>
  <si>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</si>
  <si>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</si>
  <si>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</si>
  <si>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</si>
  <si>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</si>
  <si>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</si>
  <si>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</si>
  <si>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</si>
  <si>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</si>
  <si>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</si>
  <si>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</si>
  <si>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</si>
  <si>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</si>
  <si>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</si>
  <si>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</si>
  <si>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</si>
  <si>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</si>
  <si>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</si>
  <si>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</si>
  <si>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</si>
  <si>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</si>
  <si>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</si>
  <si>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</si>
  <si>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</si>
  <si>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</si>
  <si>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</si>
  <si>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</si>
  <si>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</si>
  <si>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</si>
  <si>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</si>
  <si>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</si>
  <si>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</si>
  <si>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</si>
  <si>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</si>
  <si>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</si>
  <si>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</si>
  <si>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</si>
  <si>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</si>
  <si>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</si>
  <si>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</si>
  <si>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</si>
  <si>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</si>
  <si>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</si>
  <si>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</si>
  <si>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</si>
  <si>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</si>
  <si>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</si>
  <si>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</si>
  <si>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</si>
  <si>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</si>
  <si>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</si>
  <si>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</si>
  <si>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</si>
  <si>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</si>
  <si>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</si>
  <si>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</si>
  <si>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</si>
  <si>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</si>
  <si>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</si>
  <si>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</si>
  <si>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</si>
  <si>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</si>
  <si>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</si>
  <si>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</si>
  <si>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</si>
  <si>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</si>
  <si>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</si>
  <si>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</si>
  <si>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</si>
  <si>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</si>
  <si>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</si>
  <si>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</si>
  <si>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</si>
  <si>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</si>
  <si>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</si>
  <si>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</si>
  <si>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</si>
  <si>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</si>
  <si>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</si>
  <si>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</si>
  <si>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</si>
  <si>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</si>
  <si>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</si>
  <si>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</si>
  <si>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</si>
  <si>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</si>
  <si>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</si>
  <si>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</si>
  <si>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</si>
  <si>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</si>
  <si>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</si>
  <si>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</si>
  <si>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</si>
  <si>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</si>
  <si>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</si>
  <si>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</si>
  <si>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</si>
  <si>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</si>
  <si>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</si>
  <si>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</si>
  <si>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</si>
  <si>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</si>
  <si>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</si>
  <si>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</si>
  <si>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</si>
  <si>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</si>
  <si>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</si>
  <si>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</si>
  <si>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</si>
  <si>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</si>
  <si>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</si>
  <si>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</si>
  <si>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</si>
  <si>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</si>
  <si>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</si>
  <si>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</si>
  <si>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</si>
  <si>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</si>
  <si>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</si>
  <si>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</si>
  <si>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</si>
  <si>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</si>
  <si>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</si>
  <si>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</si>
  <si>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</si>
  <si>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</si>
  <si>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</si>
  <si>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</si>
  <si>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</si>
  <si>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</si>
  <si>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</si>
  <si>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</si>
  <si>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</si>
  <si>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</si>
  <si>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</si>
  <si>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</si>
  <si>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</si>
  <si>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</si>
  <si>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</si>
  <si>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</si>
  <si>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</si>
  <si>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</si>
  <si>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</si>
  <si>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</si>
  <si>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</si>
  <si>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</si>
  <si>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</si>
  <si>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</si>
  <si>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</si>
  <si>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</si>
  <si>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</si>
  <si>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</si>
  <si>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</si>
  <si>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</si>
  <si>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</si>
  <si>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</si>
  <si>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</si>
  <si>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</si>
  <si>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</si>
  <si>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</si>
  <si>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</si>
  <si>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</si>
  <si>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</si>
  <si>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</si>
  <si>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</si>
  <si>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</si>
  <si>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</si>
  <si>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</si>
  <si>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</si>
  <si>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</si>
  <si>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</si>
  <si>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</si>
  <si>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</si>
  <si>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</si>
  <si>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</si>
  <si>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</si>
  <si>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</si>
  <si>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</si>
  <si>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</si>
  <si>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</si>
  <si>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</si>
  <si>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</si>
  <si>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</si>
  <si>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</si>
  <si>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</si>
  <si>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</si>
  <si>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</si>
  <si>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</si>
  <si>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</si>
  <si>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</si>
  <si>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</si>
  <si>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</si>
  <si>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</si>
  <si>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</si>
  <si>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</si>
  <si>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</si>
  <si>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</si>
  <si>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</si>
  <si>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</si>
  <si>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</si>
  <si>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</si>
  <si>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</si>
  <si>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</si>
  <si>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</si>
  <si>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</si>
  <si>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</si>
  <si>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</si>
  <si>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</si>
  <si>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</si>
  <si>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</si>
  <si>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</si>
  <si>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</si>
  <si>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</si>
  <si>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</si>
  <si>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</si>
  <si>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</si>
  <si>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</si>
  <si>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</si>
  <si>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</si>
  <si>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</si>
  <si>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</si>
  <si>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</si>
  <si>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</si>
  <si>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</si>
  <si>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</si>
  <si>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</si>
  <si>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</si>
  <si>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</si>
  <si>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</si>
  <si>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</si>
  <si>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</si>
  <si>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</si>
  <si>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</si>
  <si>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</si>
  <si>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</si>
  <si>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</si>
  <si>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</si>
  <si>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</si>
  <si>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</si>
  <si>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</si>
  <si>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</si>
  <si>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</si>
  <si>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</si>
  <si>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</si>
  <si>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</si>
  <si>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</si>
  <si>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</si>
  <si>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</si>
  <si>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</si>
  <si>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</si>
  <si>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</si>
  <si>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</si>
  <si>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</si>
  <si>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</si>
  <si>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</si>
  <si>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</si>
  <si>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</si>
  <si>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</si>
  <si>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</si>
  <si>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</si>
  <si>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</si>
  <si>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</si>
  <si>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</si>
  <si>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</si>
  <si>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</si>
  <si>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</si>
  <si>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</si>
  <si>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</si>
  <si>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</si>
  <si>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</si>
  <si>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</si>
  <si>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</si>
  <si>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</si>
  <si>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</si>
  <si>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</si>
  <si>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</si>
  <si>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</si>
  <si>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</si>
  <si>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</si>
  <si>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</si>
  <si>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</si>
  <si>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</si>
  <si>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</si>
  <si>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</si>
  <si>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</si>
  <si>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</si>
  <si>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</si>
  <si>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</si>
  <si>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</si>
  <si>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</si>
  <si>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</si>
  <si>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</si>
  <si>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</si>
  <si>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</si>
  <si>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</si>
  <si>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</si>
  <si>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</si>
  <si>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</si>
  <si>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</si>
  <si>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</si>
  <si>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</si>
  <si>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</si>
  <si>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</si>
  <si>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</si>
  <si>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</si>
  <si>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</si>
  <si>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</si>
  <si>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</si>
  <si>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</si>
  <si>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</si>
  <si>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</si>
  <si>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</si>
  <si>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</si>
  <si>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</si>
  <si>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</si>
  <si>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</si>
  <si>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</si>
  <si>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</si>
  <si>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</si>
  <si>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</si>
  <si>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</si>
  <si>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</si>
  <si>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</si>
  <si>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</si>
  <si>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</si>
  <si>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</si>
  <si>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</si>
  <si>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</si>
  <si>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</si>
  <si>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</si>
  <si>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</si>
  <si>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</si>
  <si>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</si>
  <si>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</si>
  <si>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</si>
  <si>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</si>
  <si>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</si>
  <si>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</si>
  <si>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</si>
  <si>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</si>
  <si>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</si>
  <si>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</si>
  <si>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</si>
  <si>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</si>
  <si>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</si>
  <si>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</si>
  <si>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</si>
  <si>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</si>
  <si>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</si>
  <si>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</si>
  <si>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</si>
  <si>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</si>
  <si>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</si>
  <si>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</si>
  <si>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</si>
  <si>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</si>
  <si>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</si>
  <si>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</si>
  <si>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</si>
  <si>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</si>
  <si>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</si>
  <si>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</si>
  <si>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</si>
  <si>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</si>
  <si>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</si>
  <si>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</si>
  <si>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</si>
  <si>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</si>
  <si>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</si>
  <si>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</si>
  <si>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</si>
  <si>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</si>
  <si>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</si>
  <si>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</si>
  <si>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</si>
  <si>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</si>
  <si>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</si>
  <si>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</si>
  <si>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</si>
  <si>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</si>
  <si>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</si>
  <si>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</si>
  <si>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</si>
  <si>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</si>
  <si>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</si>
  <si>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</si>
  <si>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</si>
  <si>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</si>
  <si>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</si>
  <si>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</si>
  <si>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</si>
  <si>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</si>
  <si>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</si>
  <si>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</si>
  <si>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</si>
  <si>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</si>
  <si>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</si>
  <si>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</si>
  <si>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</si>
  <si>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</si>
  <si>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</si>
  <si>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</si>
  <si>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</si>
  <si>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</si>
  <si>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</si>
  <si>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</si>
  <si>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</si>
  <si>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</si>
  <si>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</si>
  <si>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</si>
  <si>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</si>
  <si>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</si>
  <si>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</si>
  <si>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</si>
  <si>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</si>
  <si>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</si>
  <si>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</si>
  <si>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</si>
  <si>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</si>
  <si>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</si>
  <si>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</si>
  <si>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</si>
  <si>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</si>
  <si>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</si>
  <si>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</si>
  <si>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</si>
  <si>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</si>
  <si>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</si>
  <si>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</si>
  <si>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</si>
  <si>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</si>
  <si>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</si>
  <si>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</si>
  <si>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</si>
  <si>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</si>
  <si>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</si>
  <si>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</si>
  <si>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</si>
  <si>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</si>
  <si>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</si>
  <si>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</si>
  <si>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</si>
  <si>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</si>
  <si>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</si>
  <si>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</si>
  <si>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</si>
  <si>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</si>
  <si>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</si>
  <si>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</si>
  <si>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</si>
  <si>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</si>
  <si>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</si>
  <si>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</si>
  <si>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</si>
  <si>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</si>
  <si>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</si>
  <si>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</si>
  <si>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</si>
  <si>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</si>
  <si>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</si>
  <si>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</si>
  <si>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</si>
  <si>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</si>
  <si>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</si>
  <si>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</si>
  <si>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</si>
  <si>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</si>
  <si>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</si>
  <si>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</si>
  <si>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</si>
  <si>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</si>
  <si>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</si>
  <si>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</si>
  <si>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</si>
  <si>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</si>
  <si>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</si>
  <si>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</si>
  <si>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</si>
  <si>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</si>
  <si>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</si>
  <si>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</si>
  <si>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</si>
  <si>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</si>
  <si>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</si>
  <si>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</si>
  <si>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</si>
  <si>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</si>
  <si>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</si>
  <si>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</si>
  <si>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</si>
  <si>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</si>
  <si>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</si>
  <si>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</si>
  <si>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</si>
  <si>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</si>
  <si>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</si>
  <si>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</si>
  <si>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</si>
  <si>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</si>
  <si>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</si>
  <si>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</si>
  <si>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</si>
  <si>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</si>
  <si>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</si>
  <si>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</si>
  <si>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</si>
  <si>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</si>
  <si>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</si>
  <si>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</si>
  <si>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</si>
  <si>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</si>
  <si>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</si>
  <si>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</si>
  <si>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</si>
  <si>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</si>
  <si>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</si>
  <si>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</si>
  <si>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</si>
  <si>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</si>
  <si>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</si>
  <si>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</si>
  <si>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</si>
  <si>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</si>
  <si>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</si>
  <si>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</si>
  <si>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</si>
  <si>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</si>
  <si>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</si>
  <si>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</si>
  <si>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</si>
  <si>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</si>
  <si>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</si>
  <si>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</si>
  <si>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</si>
  <si>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</si>
  <si>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</si>
  <si>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</si>
  <si>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</si>
  <si>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</si>
  <si>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</si>
  <si>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</si>
  <si>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</si>
  <si>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</si>
  <si>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</si>
  <si>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</si>
  <si>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</si>
  <si>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</si>
  <si>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</si>
  <si>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</si>
  <si>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</si>
  <si>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</si>
  <si>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</si>
  <si>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</si>
  <si>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</si>
  <si>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</si>
  <si>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</si>
  <si>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</si>
  <si>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</si>
  <si>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</si>
  <si>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</si>
  <si>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</si>
  <si>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</si>
  <si>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</si>
  <si>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</si>
  <si>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</si>
  <si>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</si>
  <si>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</si>
  <si>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</si>
  <si>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</si>
  <si>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</si>
  <si>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</si>
  <si>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</si>
  <si>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</si>
  <si>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</si>
  <si>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</si>
  <si>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</si>
  <si>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</si>
  <si>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</si>
  <si>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</si>
  <si>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</si>
  <si>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</si>
  <si>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</si>
  <si>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</si>
  <si>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</si>
  <si>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</si>
  <si>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</si>
  <si>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</si>
  <si>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</si>
  <si>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</si>
  <si>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</si>
  <si>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</si>
  <si>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</si>
  <si>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</si>
  <si>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</si>
  <si>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</si>
  <si>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</si>
  <si>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</si>
  <si>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</si>
  <si>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</si>
  <si>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</si>
  <si>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</si>
  <si>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</si>
  <si>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</si>
  <si>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</si>
  <si>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</si>
  <si>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</si>
  <si>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</si>
  <si>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</si>
  <si>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</si>
  <si>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</si>
  <si>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</si>
  <si>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</si>
  <si>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</si>
  <si>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</si>
  <si>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</si>
  <si>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</si>
  <si>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</si>
  <si>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</si>
  <si>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</si>
  <si>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</si>
  <si>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</si>
  <si>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</si>
  <si>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</si>
  <si>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</si>
  <si>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</si>
  <si>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</si>
  <si>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</si>
  <si>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</si>
  <si>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</si>
  <si>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</si>
  <si>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</si>
  <si>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</si>
  <si>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</si>
  <si>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</si>
  <si>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</si>
  <si>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</si>
  <si>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</si>
  <si>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</si>
  <si>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</si>
  <si>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</si>
  <si>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</si>
  <si>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</si>
  <si>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</si>
  <si>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</si>
  <si>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</si>
  <si>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</si>
  <si>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</si>
  <si>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</si>
  <si>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</si>
  <si>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</si>
  <si>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</si>
  <si>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</si>
  <si>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</si>
  <si>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</si>
  <si>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</si>
  <si>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</si>
  <si>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</si>
  <si>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</si>
  <si>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</si>
  <si>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</si>
  <si>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</si>
  <si>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</si>
  <si>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</si>
  <si>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</si>
  <si>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</si>
  <si>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</si>
  <si>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</si>
  <si>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</si>
  <si>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</si>
  <si>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</si>
  <si>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</si>
  <si>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</si>
  <si>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</si>
  <si>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</si>
  <si>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</si>
  <si>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</si>
  <si>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</si>
  <si>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</si>
  <si>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</si>
  <si>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</si>
  <si>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</si>
  <si>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</si>
  <si>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</si>
  <si>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</si>
  <si>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</si>
  <si>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</si>
  <si>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</si>
  <si>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</si>
  <si>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</si>
  <si>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</si>
  <si>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</si>
  <si>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</si>
  <si>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</si>
  <si>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</si>
  <si>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</si>
  <si>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</si>
  <si>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</si>
  <si>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</si>
  <si>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</si>
  <si>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</si>
  <si>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</si>
  <si>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</si>
  <si>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</si>
  <si>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</si>
  <si>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</si>
  <si>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</si>
  <si>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</si>
  <si>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</si>
  <si>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</si>
  <si>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</si>
  <si>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</si>
  <si>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</si>
  <si>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</si>
  <si>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</si>
  <si>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</si>
  <si>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</si>
  <si>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</si>
  <si>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</si>
  <si>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</si>
  <si>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</si>
  <si>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</si>
  <si>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</si>
  <si>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</si>
  <si>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</si>
  <si>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</si>
  <si>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</si>
  <si>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</si>
  <si>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</si>
  <si>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</si>
  <si>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</si>
  <si>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</si>
  <si>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</si>
  <si>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</si>
  <si>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</si>
  <si>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</si>
  <si>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</si>
  <si>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</si>
  <si>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</si>
  <si>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</si>
  <si>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</si>
  <si>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</si>
  <si>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</si>
  <si>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</si>
  <si>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</si>
  <si>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</si>
  <si>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</si>
  <si>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</si>
  <si>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</si>
  <si>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</si>
  <si>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</si>
  <si>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</si>
  <si>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</si>
  <si>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</si>
  <si>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</si>
  <si>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</si>
  <si>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</si>
  <si>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</si>
  <si>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</si>
  <si>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</si>
  <si>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</si>
  <si>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</si>
  <si>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</si>
  <si>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</si>
  <si>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</si>
  <si>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</si>
  <si>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</si>
  <si>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</si>
  <si>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</si>
  <si>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</si>
  <si>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</si>
  <si>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</si>
  <si>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</si>
  <si>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</si>
  <si>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</si>
  <si>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</si>
  <si>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</si>
  <si>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</si>
  <si>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</si>
  <si>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</si>
  <si>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</si>
  <si>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</si>
  <si>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</si>
  <si>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</si>
  <si>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</si>
  <si>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</si>
  <si>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</si>
  <si>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</si>
  <si>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</si>
  <si>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</si>
  <si>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</si>
  <si>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</si>
  <si>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</si>
  <si>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</si>
  <si>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</si>
  <si>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</si>
  <si>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</si>
  <si>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</si>
  <si>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</si>
  <si>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</si>
  <si>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</si>
  <si>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</si>
  <si>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</si>
  <si>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</si>
  <si>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</si>
  <si>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</si>
  <si>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</si>
  <si>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</si>
  <si>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</si>
  <si>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</si>
  <si>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</si>
  <si>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</si>
  <si>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</si>
  <si>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</si>
  <si>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</si>
  <si>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</si>
  <si>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</si>
  <si>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</si>
  <si>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</si>
  <si>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</si>
  <si>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</si>
  <si>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</si>
  <si>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</si>
  <si>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</si>
  <si>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</si>
  <si>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</si>
  <si>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</si>
  <si>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</si>
  <si>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</si>
  <si>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</si>
  <si>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</si>
  <si>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</si>
  <si>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</si>
  <si>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</si>
  <si>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</si>
  <si>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</si>
  <si>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</si>
  <si>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</si>
  <si>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</si>
  <si>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</si>
  <si>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</si>
  <si>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</si>
  <si>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</si>
  <si>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</si>
  <si>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</si>
  <si>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</si>
  <si>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</si>
  <si>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</si>
  <si>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</si>
  <si>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</si>
  <si>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</si>
  <si>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</si>
  <si>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</si>
  <si>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</si>
  <si>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</si>
  <si>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</si>
  <si>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</si>
  <si>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</si>
  <si>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</si>
  <si>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</si>
  <si>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</si>
  <si>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</si>
  <si>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</si>
  <si>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</si>
  <si>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</si>
  <si>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</si>
  <si>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</si>
  <si>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</si>
  <si>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</si>
  <si>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</si>
  <si>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</si>
  <si>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</si>
  <si>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</si>
  <si>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</si>
  <si>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</si>
  <si>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</si>
  <si>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</si>
  <si>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</si>
  <si>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</si>
  <si>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</si>
  <si>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</si>
  <si>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</si>
  <si>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</si>
  <si>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</si>
  <si>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</si>
  <si>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</si>
  <si>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</si>
  <si>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</si>
  <si>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</si>
  <si>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</si>
  <si>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</si>
  <si>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</si>
  <si>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</si>
  <si>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</si>
  <si>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</si>
  <si>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</si>
  <si>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</si>
  <si>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</si>
  <si>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</si>
  <si>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</si>
  <si>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</si>
  <si>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</si>
  <si>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</si>
  <si>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</si>
  <si>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</si>
  <si>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</si>
  <si>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</si>
  <si>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</si>
  <si>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</si>
  <si>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</si>
  <si>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</si>
  <si>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</si>
  <si>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</si>
  <si>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</si>
  <si>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</si>
  <si>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</si>
  <si>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</si>
  <si>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</si>
  <si>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</si>
  <si>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</si>
  <si>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</si>
  <si>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</si>
  <si>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</si>
  <si>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</si>
  <si>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</si>
  <si>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</si>
  <si>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</si>
  <si>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</si>
  <si>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</si>
  <si>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</si>
  <si>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</si>
  <si>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</si>
  <si>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</si>
  <si>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</si>
  <si>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</si>
  <si>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</si>
  <si>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</si>
  <si>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</si>
  <si>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</si>
  <si>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</si>
  <si>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</si>
  <si>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</si>
  <si>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</si>
  <si>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</si>
  <si>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</si>
  <si>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</si>
  <si>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</si>
  <si>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</si>
  <si>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</si>
  <si>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</si>
  <si>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</si>
  <si>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</si>
  <si>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</si>
  <si>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</si>
  <si>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</si>
  <si>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</si>
  <si>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</si>
  <si>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</si>
  <si>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</si>
  <si>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</si>
  <si>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</si>
  <si>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</si>
  <si>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</si>
  <si>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</si>
  <si>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</si>
  <si>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</si>
  <si>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</si>
  <si>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</si>
  <si>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</si>
  <si>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</si>
  <si>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</si>
  <si>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</si>
  <si>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</si>
  <si>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</si>
  <si>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</si>
  <si>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</si>
  <si>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</si>
  <si>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</si>
  <si>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</si>
  <si>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</si>
  <si>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</si>
  <si>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</si>
  <si>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</si>
  <si>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</si>
  <si>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</si>
  <si>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</si>
  <si>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</si>
  <si>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</si>
  <si>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</si>
  <si>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</si>
  <si>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</si>
  <si>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</si>
  <si>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</si>
  <si>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</si>
  <si>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</si>
  <si>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</si>
  <si>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</si>
  <si>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</si>
  <si>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</si>
  <si>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</si>
  <si>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</si>
  <si>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</si>
  <si>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</si>
  <si>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</si>
  <si>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</si>
  <si>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</si>
  <si>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</si>
  <si>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</si>
  <si>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</si>
  <si>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</si>
  <si>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</si>
  <si>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</si>
  <si>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</si>
  <si>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</si>
  <si>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</si>
  <si>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</si>
  <si>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</si>
  <si>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</si>
  <si>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</si>
  <si>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</si>
  <si>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</si>
  <si>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</si>
  <si>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</si>
  <si>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</si>
  <si>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</si>
  <si>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</si>
  <si>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</si>
  <si>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</si>
  <si>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</si>
  <si>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</si>
  <si>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</si>
  <si>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</si>
  <si>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</si>
  <si>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</si>
  <si>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</si>
  <si>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</si>
  <si>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</si>
  <si>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</si>
  <si>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</si>
  <si>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</si>
  <si>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</si>
  <si>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</si>
  <si>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</si>
  <si>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</si>
  <si>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</si>
  <si>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</si>
  <si>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</si>
  <si>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</si>
  <si>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</si>
  <si>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</si>
  <si>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</si>
  <si>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</si>
  <si>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</si>
  <si>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</si>
  <si>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</si>
  <si>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</si>
  <si>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</si>
  <si>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</si>
  <si>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</si>
  <si>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</si>
  <si>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</si>
  <si>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</si>
  <si>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</si>
  <si>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</si>
  <si>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</si>
  <si>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</si>
  <si>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</si>
  <si>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</si>
  <si>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</si>
  <si>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</si>
  <si>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</si>
  <si>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</si>
  <si>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</si>
  <si>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</si>
  <si>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</si>
  <si>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</si>
  <si>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</si>
  <si>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</si>
  <si>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</si>
  <si>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</si>
  <si>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</si>
  <si>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</si>
  <si>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</si>
  <si>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</si>
  <si>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</si>
  <si>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</si>
  <si>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</si>
  <si>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</si>
  <si>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</si>
  <si>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</si>
  <si>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</si>
  <si>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</si>
  <si>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</si>
  <si>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</si>
  <si>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</si>
  <si>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</si>
  <si>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</si>
  <si>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</si>
  <si>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</si>
  <si>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</si>
  <si>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</si>
  <si>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</si>
  <si>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</si>
  <si>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</si>
  <si>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</si>
  <si>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</si>
  <si>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</si>
  <si>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</si>
  <si>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</si>
  <si>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</si>
  <si>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</si>
  <si>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</si>
  <si>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</si>
  <si>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</si>
  <si>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</si>
  <si>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</si>
  <si>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</si>
  <si>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</si>
  <si>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</si>
  <si>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</si>
  <si>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</si>
  <si>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</si>
  <si>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</si>
  <si>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</si>
  <si>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</si>
  <si>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</si>
  <si>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</si>
  <si>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</si>
  <si>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</si>
  <si>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</si>
  <si>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</si>
  <si>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</si>
  <si>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</si>
  <si>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</si>
  <si>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</si>
  <si>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</si>
  <si>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</si>
  <si>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</si>
  <si>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</si>
  <si>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</si>
  <si>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</si>
  <si>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</si>
  <si>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</si>
  <si>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</si>
  <si>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</si>
  <si>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</si>
  <si>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</si>
  <si>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</si>
  <si>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</si>
  <si>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</si>
  <si>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</si>
  <si>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</si>
  <si>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</si>
  <si>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</si>
  <si>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</si>
  <si>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</si>
  <si>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</si>
  <si>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</si>
  <si>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</si>
  <si>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</si>
  <si>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</si>
  <si>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</si>
  <si>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</si>
  <si>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</si>
  <si>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</si>
  <si>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</si>
  <si>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</si>
  <si>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</si>
  <si>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</si>
  <si>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</si>
  <si>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</si>
  <si>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</si>
  <si>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</si>
  <si>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</si>
  <si>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</si>
  <si>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</si>
  <si>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</si>
  <si>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</si>
  <si>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</si>
  <si>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</si>
  <si>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</si>
  <si>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</si>
  <si>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</si>
  <si>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</si>
  <si>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</si>
  <si>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</si>
  <si>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</si>
  <si>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</si>
  <si>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</si>
  <si>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</si>
  <si>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</si>
  <si>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</si>
  <si>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</si>
  <si>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</si>
  <si>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</si>
  <si>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</si>
  <si>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</si>
  <si>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</si>
  <si>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</si>
  <si>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</si>
  <si>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</si>
  <si>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</si>
  <si>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</si>
  <si>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</si>
  <si>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</si>
  <si>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</si>
  <si>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</si>
  <si>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</si>
  <si>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</si>
  <si>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</si>
  <si>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</si>
  <si>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</si>
  <si>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</si>
  <si>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</si>
  <si>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</si>
  <si>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</si>
  <si>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</si>
  <si>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</si>
  <si>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</si>
  <si>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</si>
  <si>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</si>
  <si>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</si>
  <si>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</si>
  <si>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</si>
  <si>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</si>
  <si>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</si>
  <si>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</si>
  <si>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</si>
  <si>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</si>
  <si>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</si>
  <si>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</si>
  <si>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</si>
  <si>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</si>
  <si>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</si>
  <si>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</si>
  <si>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</si>
  <si>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</si>
  <si>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</si>
  <si>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</si>
  <si>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</si>
  <si>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</si>
  <si>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</si>
  <si>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</si>
  <si>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</si>
  <si>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</si>
  <si>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</si>
  <si>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</si>
  <si>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</si>
  <si>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</si>
  <si>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</si>
  <si>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</si>
  <si>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</si>
  <si>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</si>
  <si>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</si>
  <si>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</si>
  <si>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</si>
  <si>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</si>
  <si>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</si>
  <si>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</si>
  <si>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</si>
  <si>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</si>
  <si>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</si>
  <si>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</si>
  <si>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</si>
  <si>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</si>
  <si>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</si>
  <si>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</si>
  <si>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</si>
  <si>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</si>
  <si>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</si>
  <si>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</si>
  <si>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</si>
  <si>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</si>
  <si>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</si>
  <si>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</si>
  <si>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</si>
  <si>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</si>
  <si>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</si>
  <si>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</si>
  <si>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</si>
  <si>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</si>
  <si>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</si>
  <si>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</si>
  <si>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</si>
  <si>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</si>
  <si>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</si>
  <si>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</si>
  <si>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</si>
  <si>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</si>
  <si>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</si>
  <si>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</si>
  <si>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</si>
  <si>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</si>
  <si>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</si>
  <si>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</si>
  <si>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</si>
  <si>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</si>
  <si>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</si>
  <si>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</si>
  <si>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</si>
  <si>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</si>
  <si>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</si>
  <si>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</si>
  <si>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</si>
  <si>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</si>
  <si>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</si>
  <si>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</si>
  <si>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</si>
  <si>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</si>
  <si>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</si>
  <si>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</si>
  <si>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</si>
  <si>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</si>
  <si>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</si>
  <si>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</si>
  <si>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</si>
  <si>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</si>
  <si>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</si>
  <si>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</si>
  <si>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</si>
  <si>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</si>
  <si>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</si>
  <si>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</si>
  <si>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</si>
  <si>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</si>
  <si>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</si>
  <si>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</si>
  <si>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</si>
  <si>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</si>
  <si>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</si>
  <si>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</si>
  <si>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</si>
  <si>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</si>
  <si>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</si>
  <si>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</si>
  <si>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</si>
  <si>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</si>
  <si>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</si>
  <si>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</si>
  <si>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</si>
  <si>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</si>
  <si>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</si>
  <si>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</si>
  <si>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</si>
  <si>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</si>
  <si>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</si>
  <si>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</si>
  <si>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</si>
  <si>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</si>
  <si>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</si>
  <si>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</si>
  <si>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</si>
  <si>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</si>
  <si>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</si>
  <si>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</si>
  <si>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</si>
  <si>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</si>
  <si>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</si>
  <si>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</si>
  <si>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</si>
  <si>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</si>
  <si>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</si>
  <si>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</si>
  <si>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</si>
  <si>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</si>
  <si>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</si>
  <si>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</si>
  <si>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</si>
  <si>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</si>
  <si>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</si>
  <si>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</si>
  <si>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</si>
  <si>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</si>
  <si>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</si>
  <si>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</si>
  <si>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</si>
  <si>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</si>
  <si>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</si>
  <si>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</si>
  <si>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</si>
  <si>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</si>
  <si>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</si>
  <si>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</si>
  <si>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</si>
  <si>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</si>
  <si>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</si>
  <si>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</si>
  <si>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</si>
  <si>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</si>
  <si>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</si>
  <si>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</si>
  <si>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</si>
  <si>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</si>
  <si>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</si>
  <si>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</si>
  <si>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</si>
  <si>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</si>
  <si>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</si>
  <si>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</si>
  <si>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</si>
  <si>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</si>
  <si>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</si>
  <si>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</si>
  <si>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</si>
  <si>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</si>
  <si>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</si>
  <si>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</si>
  <si>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</si>
  <si>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</si>
  <si>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</si>
  <si>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</si>
  <si>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</si>
  <si>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</si>
  <si>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</si>
  <si>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</si>
  <si>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</si>
  <si>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</si>
  <si>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</si>
  <si>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</si>
  <si>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</si>
  <si>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</si>
  <si>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</si>
  <si>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</si>
  <si>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</si>
  <si>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</si>
  <si>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</si>
  <si>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</si>
  <si>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</si>
  <si>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</si>
  <si>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</si>
  <si>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</si>
  <si>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</si>
  <si>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</si>
  <si>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</si>
  <si>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</si>
  <si>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</si>
  <si>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</si>
  <si>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</si>
  <si>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</si>
  <si>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</si>
  <si>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</si>
  <si>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</si>
  <si>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</si>
  <si>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</si>
  <si>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</si>
  <si>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</si>
  <si>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</si>
  <si>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</si>
  <si>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</si>
  <si>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</si>
  <si>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</si>
  <si>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</si>
  <si>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</si>
  <si>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</si>
  <si>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</si>
  <si>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</si>
  <si>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</si>
  <si>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</si>
  <si>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</si>
  <si>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</si>
  <si>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</si>
  <si>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</si>
  <si>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</si>
  <si>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</si>
  <si>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</si>
  <si>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</si>
  <si>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</si>
  <si>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</si>
  <si>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</si>
  <si>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</si>
  <si>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</si>
  <si>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</si>
  <si>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</si>
  <si>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</si>
  <si>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</si>
  <si>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</si>
  <si>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</si>
  <si>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</si>
  <si>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</si>
  <si>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</si>
  <si>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</si>
  <si>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</si>
  <si>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</si>
  <si>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</si>
  <si>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</si>
  <si>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</si>
  <si>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</si>
  <si>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</si>
  <si>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</si>
  <si>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</si>
  <si>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</si>
  <si>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</si>
  <si>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</si>
  <si>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</si>
  <si>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</si>
  <si>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</si>
  <si>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</si>
  <si>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</si>
  <si>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</si>
  <si>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</si>
  <si>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</si>
  <si>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</si>
  <si>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</si>
  <si>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</si>
  <si>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</si>
  <si>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</si>
  <si>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</si>
  <si>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</si>
  <si>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</si>
  <si>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</si>
  <si>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</si>
  <si>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</si>
  <si>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</si>
  <si>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</si>
  <si>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</si>
  <si>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</si>
  <si>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</si>
  <si>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</si>
  <si>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</si>
  <si>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</si>
  <si>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</si>
  <si>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</si>
  <si>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</si>
  <si>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</si>
  <si>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</si>
  <si>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</si>
  <si>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</si>
  <si>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</si>
  <si>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</si>
  <si>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</si>
  <si>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</si>
  <si>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</si>
  <si>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</si>
  <si>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</si>
  <si>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</si>
  <si>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</si>
  <si>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</si>
  <si>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</si>
  <si>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</si>
  <si>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</si>
  <si>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</si>
  <si>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</si>
  <si>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</si>
  <si>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</si>
  <si>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</si>
  <si>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</si>
  <si>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</si>
  <si>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</si>
  <si>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</si>
  <si>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</si>
  <si>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</si>
  <si>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</si>
  <si>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</si>
  <si>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</si>
  <si>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</si>
  <si>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</si>
  <si>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</si>
  <si>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</si>
  <si>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</si>
  <si>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</si>
  <si>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</si>
  <si>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</si>
  <si>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</si>
  <si>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</si>
  <si>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</si>
  <si>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</si>
  <si>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</si>
  <si>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</si>
  <si>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</si>
  <si>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</si>
  <si>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</si>
  <si>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</si>
  <si>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</si>
  <si>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</si>
  <si>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</si>
  <si>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</si>
  <si>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</si>
  <si>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</si>
  <si>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</si>
  <si>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</si>
  <si>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</si>
  <si>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</si>
  <si>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</si>
  <si>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</si>
  <si>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</si>
  <si>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</si>
  <si>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</si>
  <si>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</si>
  <si>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</si>
  <si>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</si>
  <si>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</si>
  <si>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</si>
  <si>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</si>
  <si>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</si>
  <si>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</si>
  <si>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</si>
  <si>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</si>
  <si>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</si>
  <si>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</si>
  <si>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</si>
  <si>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</si>
  <si>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</si>
  <si>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</si>
  <si>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</si>
  <si>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</si>
  <si>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</si>
  <si>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</si>
  <si>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</si>
  <si>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</si>
  <si>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</si>
  <si>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</si>
  <si>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</si>
  <si>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</si>
  <si>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</si>
  <si>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</si>
  <si>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</si>
  <si>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</si>
  <si>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</si>
  <si>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</si>
  <si>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</si>
  <si>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</si>
  <si>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</si>
  <si>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</si>
  <si>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</si>
  <si>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</si>
  <si>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</si>
  <si>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</si>
  <si>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</si>
  <si>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</si>
  <si>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</si>
  <si>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</si>
  <si>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</si>
  <si>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</si>
  <si>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</si>
  <si>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</si>
  <si>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</si>
  <si>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</si>
  <si>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</si>
  <si>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</si>
  <si>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</si>
  <si>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</si>
  <si>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</si>
  <si>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</si>
  <si>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</si>
  <si>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</si>
  <si>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</si>
  <si>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</si>
  <si>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</si>
  <si>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</si>
  <si>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</si>
  <si>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</si>
  <si>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</si>
  <si>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</si>
  <si>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</si>
  <si>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</si>
  <si>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</si>
  <si>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</si>
  <si>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</si>
  <si>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</si>
  <si>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</si>
  <si>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</si>
  <si>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</si>
  <si>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</si>
  <si>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</si>
  <si>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</si>
  <si>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</si>
  <si>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</si>
  <si>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</si>
  <si>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</si>
  <si>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</si>
  <si>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</si>
  <si>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</si>
  <si>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</si>
  <si>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</si>
  <si>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</si>
  <si>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</si>
  <si>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</si>
  <si>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</si>
  <si>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</si>
  <si>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</si>
  <si>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</si>
  <si>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</si>
  <si>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</si>
  <si>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</si>
  <si>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</si>
  <si>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</si>
  <si>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</si>
  <si>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</si>
  <si>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</si>
  <si>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</si>
  <si>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</si>
  <si>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</si>
  <si>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</si>
  <si>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</si>
  <si>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</si>
  <si>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</si>
  <si>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</si>
  <si>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</si>
  <si>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</si>
  <si>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</si>
  <si>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</si>
  <si>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</si>
  <si>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</si>
  <si>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</si>
  <si>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</si>
  <si>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</si>
  <si>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</si>
  <si>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</si>
  <si>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</si>
  <si>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</si>
  <si>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</si>
  <si>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</si>
  <si>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</si>
  <si>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</si>
  <si>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</si>
  <si>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</si>
  <si>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</si>
  <si>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</si>
  <si>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</si>
  <si>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</si>
  <si>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</si>
  <si>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</si>
  <si>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</si>
  <si>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</si>
  <si>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</si>
  <si>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</si>
  <si>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</si>
  <si>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</si>
  <si>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</si>
  <si>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</si>
  <si>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</si>
  <si>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</si>
  <si>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</si>
  <si>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</si>
  <si>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</si>
  <si>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</si>
  <si>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</si>
  <si>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</si>
  <si>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</si>
  <si>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</si>
  <si>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</si>
  <si>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</si>
  <si>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</si>
  <si>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</si>
  <si>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</si>
  <si>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</si>
  <si>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</si>
  <si>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</si>
  <si>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</si>
  <si>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</si>
  <si>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</si>
  <si>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</si>
  <si>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</si>
  <si>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</si>
  <si>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</si>
  <si>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</si>
  <si>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</si>
  <si>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</si>
  <si>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</si>
  <si>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</si>
  <si>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</si>
  <si>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</si>
  <si>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</si>
  <si>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</si>
  <si>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</si>
  <si>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</si>
  <si>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</si>
  <si>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</si>
  <si>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</si>
  <si>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</si>
  <si>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</si>
  <si>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</si>
  <si>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</si>
  <si>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</si>
  <si>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</si>
  <si>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</si>
  <si>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</si>
  <si>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</si>
  <si>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</si>
  <si>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</si>
  <si>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</si>
  <si>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</si>
  <si>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</si>
  <si>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</si>
  <si>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</si>
  <si>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</si>
  <si>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</si>
  <si>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</si>
  <si>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</si>
  <si>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</si>
  <si>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</si>
  <si>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</si>
  <si>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</si>
  <si>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</si>
  <si>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</si>
  <si>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</si>
  <si>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</si>
  <si>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</si>
  <si>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</si>
  <si>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</si>
  <si>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</si>
  <si>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</si>
  <si>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</si>
  <si>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</si>
  <si>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</si>
  <si>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</si>
  <si>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</si>
  <si>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</si>
  <si>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</si>
  <si>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</si>
  <si>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</si>
  <si>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</si>
  <si>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</si>
  <si>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</si>
  <si>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</si>
  <si>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</si>
  <si>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</si>
  <si>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</si>
  <si>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</si>
  <si>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</si>
  <si>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</si>
  <si>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</si>
  <si>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</si>
  <si>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</si>
  <si>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</si>
  <si>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</si>
  <si>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</si>
  <si>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</si>
  <si>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</si>
  <si>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</si>
  <si>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</si>
  <si>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</si>
  <si>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</si>
  <si>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</si>
  <si>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</si>
  <si>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</si>
  <si>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</si>
  <si>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</si>
  <si>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</si>
  <si>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</si>
  <si>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</si>
  <si>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</si>
  <si>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</si>
  <si>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</si>
  <si>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</si>
  <si>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</si>
  <si>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</si>
  <si>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</si>
  <si>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</si>
  <si>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</si>
  <si>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</si>
  <si>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</si>
  <si>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</si>
  <si>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</si>
  <si>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</si>
  <si>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</si>
  <si>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</si>
  <si>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</si>
  <si>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</si>
  <si>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</si>
  <si>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</si>
  <si>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</si>
  <si>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</si>
  <si>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</si>
  <si>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</si>
  <si>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</si>
  <si>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</si>
  <si>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</si>
  <si>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</si>
  <si>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</si>
  <si>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</si>
  <si>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</si>
  <si>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</si>
  <si>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</si>
  <si>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</si>
  <si>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</si>
  <si>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</si>
  <si>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</si>
  <si>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</si>
  <si>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</si>
  <si>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</si>
  <si>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</si>
  <si>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</si>
  <si>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</si>
  <si>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</si>
  <si>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</si>
  <si>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</si>
  <si>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</si>
  <si>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</si>
  <si>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</si>
  <si>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</si>
  <si>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</si>
  <si>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</si>
  <si>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</si>
  <si>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</si>
  <si>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</si>
  <si>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</si>
  <si>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</si>
  <si>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</si>
  <si>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</si>
  <si>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</si>
  <si>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</si>
  <si>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</si>
  <si>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</si>
  <si>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</si>
  <si>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</si>
  <si>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</si>
  <si>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</si>
  <si>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</si>
  <si>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</si>
  <si>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</si>
  <si>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</si>
  <si>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</si>
  <si>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</si>
  <si>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</si>
  <si>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</si>
  <si>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</si>
  <si>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</si>
  <si>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</si>
  <si>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</si>
  <si>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</si>
  <si>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</si>
  <si>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</si>
  <si>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</si>
  <si>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</si>
  <si>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</si>
  <si>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</si>
  <si>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</si>
  <si>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</si>
  <si>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</si>
  <si>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</si>
  <si>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</si>
  <si>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</si>
  <si>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</si>
  <si>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</si>
  <si>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</si>
  <si>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</si>
  <si>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</si>
  <si>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</si>
  <si>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</si>
  <si>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</si>
  <si>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</si>
  <si>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</si>
  <si>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</si>
  <si>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</si>
  <si>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</si>
  <si>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</si>
  <si>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</si>
  <si>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</si>
  <si>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</si>
  <si>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</si>
  <si>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</si>
  <si>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</si>
  <si>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</si>
  <si>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</si>
  <si>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</si>
  <si>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</si>
  <si>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</si>
  <si>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</si>
  <si>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</si>
  <si>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</si>
  <si>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</si>
  <si>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</si>
  <si>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</si>
  <si>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</si>
  <si>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</si>
  <si>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</si>
  <si>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</si>
  <si>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</si>
  <si>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</si>
  <si>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</si>
  <si>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</si>
  <si>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</si>
  <si>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</si>
  <si>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</si>
  <si>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</si>
  <si>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</si>
  <si>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</si>
  <si>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</si>
  <si>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</si>
  <si>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</si>
  <si>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</si>
  <si>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</si>
  <si>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</si>
  <si>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</si>
  <si>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</si>
  <si>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</si>
  <si>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</si>
  <si>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</si>
  <si>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</si>
  <si>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</si>
  <si>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</si>
  <si>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</si>
  <si>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</si>
  <si>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</si>
  <si>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</si>
  <si>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</si>
  <si>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</si>
  <si>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</si>
  <si>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</si>
  <si>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</si>
  <si>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</si>
  <si>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</si>
  <si>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</si>
  <si>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</si>
  <si>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</si>
  <si>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</si>
  <si>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</si>
  <si>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</si>
  <si>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</si>
  <si>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</si>
  <si>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</si>
  <si>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</si>
  <si>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</si>
  <si>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</si>
  <si>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</si>
  <si>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</si>
  <si>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</si>
  <si>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</si>
  <si>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</si>
  <si>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</si>
  <si>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</si>
  <si>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</si>
  <si>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</si>
  <si>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</si>
  <si>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</si>
  <si>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</si>
  <si>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</si>
  <si>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</si>
  <si>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</si>
  <si>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</si>
  <si>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</si>
  <si>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</si>
  <si>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</si>
  <si>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</si>
  <si>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</si>
  <si>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</si>
  <si>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</si>
  <si>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</si>
  <si>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</si>
  <si>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</si>
  <si>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</si>
  <si>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</si>
  <si>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</si>
  <si>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</si>
  <si>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</si>
  <si>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</si>
  <si>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</si>
  <si>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</si>
  <si>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</si>
  <si>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</si>
  <si>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</si>
  <si>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</si>
  <si>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</si>
  <si>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</si>
  <si>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</si>
  <si>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</si>
  <si>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</si>
  <si>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</si>
  <si>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</si>
  <si>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</si>
  <si>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</si>
  <si>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</si>
  <si>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</si>
  <si>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</si>
  <si>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</si>
  <si>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</si>
  <si>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</si>
  <si>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</si>
  <si>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</si>
  <si>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</si>
  <si>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</si>
  <si>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</si>
  <si>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</si>
  <si>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</si>
  <si>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</si>
  <si>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</si>
  <si>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</si>
  <si>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</si>
  <si>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</si>
  <si>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</si>
  <si>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</si>
  <si>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</si>
  <si>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</si>
  <si>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</si>
  <si>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</si>
  <si>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</si>
  <si>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</si>
  <si>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</si>
  <si>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</si>
  <si>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</si>
  <si>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</si>
  <si>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</si>
  <si>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</si>
  <si>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</si>
  <si>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</si>
  <si>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</si>
  <si>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</si>
  <si>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</si>
  <si>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</si>
  <si>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</si>
  <si>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</si>
  <si>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</si>
  <si>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</si>
  <si>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</si>
  <si>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</si>
  <si>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</si>
  <si>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</si>
  <si>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</si>
  <si>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</si>
  <si>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</si>
  <si>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</si>
  <si>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</si>
  <si>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</si>
  <si>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</si>
  <si>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</si>
  <si>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</si>
  <si>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</si>
  <si>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</si>
  <si>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</si>
  <si>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</si>
  <si>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</si>
  <si>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</si>
  <si>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</si>
  <si>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</si>
  <si>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</si>
  <si>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</si>
  <si>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</si>
  <si>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</si>
  <si>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</si>
  <si>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</si>
  <si>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</si>
  <si>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</si>
  <si>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</si>
  <si>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</si>
  <si>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</si>
  <si>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</si>
  <si>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</si>
  <si>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</si>
  <si>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</si>
  <si>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</si>
  <si>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</si>
  <si>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</si>
  <si>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</si>
  <si>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</si>
  <si>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</si>
  <si>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</si>
  <si>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</si>
  <si>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</si>
  <si>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</si>
  <si>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</si>
  <si>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</si>
  <si>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</si>
  <si>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</si>
  <si>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</si>
  <si>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</si>
  <si>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</si>
  <si>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</si>
  <si>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</si>
  <si>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</si>
  <si>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</si>
  <si>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</si>
  <si>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</si>
  <si>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</si>
  <si>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</si>
  <si>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</si>
  <si>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</si>
  <si>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t>
  </si>
  <si>
    <t>PCM-20251001-00001987</t>
  </si>
  <si>
    <t>site in middle of road and Sceco cutoff and can't park nearby site to connect pg</t>
  </si>
  <si>
    <t xml:space="preserv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</si>
  <si>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</si>
  <si>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</si>
  <si>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</si>
  <si>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</si>
  <si>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</si>
  <si>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</si>
  <si>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</si>
  <si>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</si>
  <si>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</si>
  <si>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</si>
  <si>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</si>
  <si>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</si>
  <si>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</si>
  <si>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</si>
  <si>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</si>
  <si>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</si>
  <si>
    <t>No PCM</t>
  </si>
  <si>
    <t xml:space="preserve">	2025-10-01 19:20:23</t>
  </si>
  <si>
    <t>ETA 70 Min</t>
  </si>
  <si>
    <t>PCM-20251001-00002025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</si>
</sst>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23"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4">
    <sortCondition ref="H1:H7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5" totalsRowShown="0" headerRowDxfId="157" dataDxfId="156" headerRowBorderDxfId="154" tableBorderDxfId="155" totalsRowBorderDxfId="153">
  <autoFilter ref="A1:CJ3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8" totalsRowShown="0" headerRowDxfId="15" dataDxfId="14" headerRowBorderDxfId="12" tableBorderDxfId="13">
  <autoFilter ref="A1:L3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4"/>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268.93505601851939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15.314072222223331</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0.10575046296435175</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45931.883481944446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45931.883481944446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45931.883481944446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45931.883481944446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45931.883481944446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45931.883481944446</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45931.883481944446</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45931.883481944446</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45931.883481944446</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45931.883481944446</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45931.883481944446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45931.883481944446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45931.883481944446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45931.883481944446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45931.883481944446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45931.883481944446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45931.883481944446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45931.883481944446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45931.883481944446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45931.883481944446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45931.883481944446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45931.883481944446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45931.883481944446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45931.883481944446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45931.883481944446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45931.883481944446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45931.883481944446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45931.883481944446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45931.883481944446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45931.883481944446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45931.883481944446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45931.883481944446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45931.883481944446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45931.883481944446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45931.883481944446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45931.883481944446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45931.883481944446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45931.883481944446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45931.883481944446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45931.883481944446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45931.883481944446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45931.883481944446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45931.883481944446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45931.883481944446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45931.883481944446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45931.883481944446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45931.883481944446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45931.883481944446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45931.883481944446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45931.883481944446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45931.883481944446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45931.883481944446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45931.883481944446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45931.883481944446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45931.883481944446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45931.883481944446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45931.883481944446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45931.883481944446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45931.883481944446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45931.883481944446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45931.883481944446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45931.883481944446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45931.883481944446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45931.883481944446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45931.883481944446</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45931.883481944446</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45931.883481944446</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45931.883481944446</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45931.883481944446</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45931.883481944446</v>
      </c>
      <c r="H74" s="68"/>
      <c r="I74" s="73" t="str">
        <f>IFERROR(VLOOKUP(D74,DB!A:F,6,0),"")</f>
        <v/>
      </c>
      <c r="J74" s="73" t="str">
        <f>IFERROR(VLOOKUP(D74,DB!A:G,7,0),"")</f>
        <v/>
      </c>
      <c r="K74" s="69"/>
      <c r="L74" s="70" t="str">
        <f>IFERROR(VLOOKUP(D74,DB!A:I,9,0),"")</f>
        <v/>
      </c>
    </row>
  </sheetData>
  <customSheetViews>
    <customSheetView guid="{F6042A99-DD27-4453-835D-0834D95730CC}" filter="1" showAutoFilter="1">
      <pageMargins left="0" right="0" top="0" bottom="0" header="0" footer="0"/>
      <autoFilter ref="B1:M1" xr:uid="{129C678A-19FD-42BA-9B04-3B7AB19FE79F}"/>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5"/>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240.23169953703473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125.15639861111413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106.88364398148406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8.6579148148157401</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s="136" customFormat="1" ht="31.5" customHeight="1">
      <c r="A7" s="145" t="s">
        <v>39058</v>
      </c>
      <c r="B7" s="75" t="str">
        <f>IFERROR(VLOOKUP(D7,DB!A:K,11,0),"")</f>
        <v>R2</v>
      </c>
      <c r="C7" s="75">
        <v>1</v>
      </c>
      <c r="D7" s="75" t="s">
        <v>21370</v>
      </c>
      <c r="E7" s="100" t="s">
        <v>38964</v>
      </c>
      <c r="F7" s="102">
        <v>45931.703298611108</v>
      </c>
      <c r="G7" s="89">
        <f ca="1">IFERROR(NOW()-F7,"-")</f>
        <v>0.18018298611423234</v>
      </c>
      <c r="H7" s="102" t="s">
        <v>39059</v>
      </c>
      <c r="I7" s="75" t="str">
        <f>IFERROR(VLOOKUP(D7,DB!A:F,6,0),"")</f>
        <v>SCECO</v>
      </c>
      <c r="J7" s="75" t="str">
        <f>IFERROR(VLOOKUP(D7,DB!A:G,7,0),"")</f>
        <v>In progress</v>
      </c>
      <c r="K7" s="101" t="s">
        <v>39060</v>
      </c>
      <c r="L7" s="75" t="str">
        <f>IFERROR(VLOOKUP(D7,DB!A:I,9,0),"")</f>
        <v>Latis</v>
      </c>
      <c r="M7" s="75"/>
      <c r="N7" s="75"/>
      <c r="O7" s="75"/>
      <c r="P7" s="75"/>
      <c r="Q7" s="75"/>
      <c r="R7" s="75"/>
      <c r="S7" s="75"/>
      <c r="T7" s="75"/>
      <c r="U7" s="75"/>
      <c r="V7" s="75"/>
      <c r="W7" s="75"/>
      <c r="X7" s="75"/>
      <c r="Y7" s="75"/>
      <c r="Z7" s="75"/>
      <c r="AA7" s="75"/>
      <c r="AB7" s="75"/>
      <c r="AC7" s="75"/>
      <c r="AD7" s="75"/>
      <c r="AE7" s="75"/>
      <c r="AF7" s="75"/>
      <c r="AG7" s="75"/>
      <c r="AH7" s="75"/>
      <c r="AI7" s="75"/>
      <c r="AJ7" s="75"/>
      <c r="AK7" s="75"/>
      <c r="AL7" s="75"/>
      <c r="AM7" s="75"/>
      <c r="AN7" s="75"/>
      <c r="AO7" s="75"/>
      <c r="AP7" s="75"/>
      <c r="AQ7" s="75"/>
      <c r="AR7" s="75"/>
      <c r="AS7" s="75"/>
      <c r="AT7" s="75"/>
      <c r="AU7" s="75"/>
      <c r="AV7" s="75"/>
      <c r="AW7" s="75"/>
      <c r="AX7" s="75"/>
      <c r="AY7" s="75"/>
      <c r="AZ7" s="75"/>
      <c r="BA7" s="75"/>
      <c r="BB7" s="75"/>
      <c r="BC7" s="75"/>
      <c r="BD7" s="75"/>
      <c r="BE7" s="75"/>
      <c r="BF7" s="75"/>
      <c r="BG7" s="75"/>
      <c r="BH7" s="75"/>
      <c r="BI7" s="75"/>
      <c r="BJ7" s="75"/>
      <c r="BK7" s="75"/>
      <c r="BL7" s="75"/>
      <c r="BM7" s="75"/>
      <c r="BN7" s="75"/>
      <c r="BO7" s="75"/>
      <c r="BP7" s="75"/>
      <c r="BQ7" s="75"/>
      <c r="BR7" s="75"/>
      <c r="BS7" s="75"/>
      <c r="BT7" s="75"/>
      <c r="BU7" s="75"/>
      <c r="BV7" s="75"/>
      <c r="BW7" s="75"/>
      <c r="BX7" s="75"/>
      <c r="BY7" s="75"/>
      <c r="BZ7" s="75"/>
      <c r="CA7" s="75"/>
      <c r="CB7" s="75"/>
      <c r="CC7" s="75"/>
      <c r="CD7" s="75"/>
      <c r="CE7" s="75"/>
      <c r="CF7" s="75"/>
      <c r="CG7" s="75"/>
      <c r="CH7" s="75"/>
      <c r="CI7" s="75"/>
      <c r="CJ7" s="137"/>
    </row>
    <row r="8" spans="1:88" ht="31.5" customHeight="1">
      <c r="A8" s="130" t="s">
        <v>39061</v>
      </c>
      <c r="B8" s="18" t="str">
        <f>IFERROR(VLOOKUP(D8,DB!A:K,11,0),"")</f>
        <v>R2</v>
      </c>
      <c r="C8" s="18">
        <v>1</v>
      </c>
      <c r="D8" s="18" t="s">
        <v>30273</v>
      </c>
      <c r="E8" s="131" t="s">
        <v>38964</v>
      </c>
      <c r="F8" s="132">
        <v>45931.822060185186</v>
      </c>
      <c r="G8" s="133">
        <f ca="1">IFERROR(NOW()-F8,"-")</f>
        <v>6.1421412035997491E-2</v>
      </c>
      <c r="H8" s="132">
        <v>45931.816099537034</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t="s">
        <v>39063</v>
      </c>
      <c r="E9" s="131"/>
      <c r="F9" s="132"/>
      <c r="G9" s="133">
        <f ca="1">IFERROR(NOW()-F9,"-")</f>
        <v>45931.883481597222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45931.883481597222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45931.883481597222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45931.883481597222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45931.883481597222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45931.883481597222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45931.883481597222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45931.883481597222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45931.883481597222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45931.883481597222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45931.883481597222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45931.883481597222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45931.883481597222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45931.883481597222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45931.883481597222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45931.883481597222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45931.883481597222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45931.883481597222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45931.883481597222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45931.883481597222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45931.883481597222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45931.883481597222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45931.883481597222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45931.883481597222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45931.883481597222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45931.883481597222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45931.883481597222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45931.883481597222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45931.883481597222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45931.883481597222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45931.883481597222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45931.883481597222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45931.883481597222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45931.883481597222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45931.883481597222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45931.883481597222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45931.883481597222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45931.883481597222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45931.883481597222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45931.883481597222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45931.883481597222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45931.883481597222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45931.883481597222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45931.883481597222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45931.883481597222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45931.883481597222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45931.883481597222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45931.883481597222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45931.883481597222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45931.883481597222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45931.883481597222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45931.883481597222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45931.883481597222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45931.883481597222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45931.883481597222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45931.883481597222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45931.883481597222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45931.883481597222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45931.883481597222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45931.883481597222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45931.883481597222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45931.883481597222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45931.883481597222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45931.883481597222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45931.883481597222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45931.883481597222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45931.883481597222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45931.883481597222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45931.883481597222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45931.883481597222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45931.883481597222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45931.883481597222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45931.883481597222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45931.883481597222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45931.883481597222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45931.883481597222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45931.883481597222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45931.883481597222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45931.883481597222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45931.883481597222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45931.883481597222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45931.883481597222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45931.883481597222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45931.883481597222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45931.883481597222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45931.883481597222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45931.883481597222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45931.883481597222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45931.883481597222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45931.883481597222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45931.883481597222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45931.883481597222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45931.883481597222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45931.883481597222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45931.883481597222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45931.883481597222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45931.883481597222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45931.883481597222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45931.883481597222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45931.883481597222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45931.883481597222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45931.883481597222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45931.883481597222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45931.883481597222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45931.883481597222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45931.883481597222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45931.883481597222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45931.883481597222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45931.883481597222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45931.883481597222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45931.883481597222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45931.883481597222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45931.883481597222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45931.883481597222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45931.883481597222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45931.883481597222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45931.883481597222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45931.883481597222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45931.883481597222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45931.883481597222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45931.883481597222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45931.883481597222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45931.883481597222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45931.883481597222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45931.883481597222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45931.883481597222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45931.883481597222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45931.883481597222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45931.883481597222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45931.883481597222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45931.883481597222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45931.883481597222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45931.883481597222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45931.883481597222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45931.883481597222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45931.883481597222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45931.883481597222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45931.883481597222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45931.883481597222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45931.883481597222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45931.883481597222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45931.883481597222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45931.883481597222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45931.883481597222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45931.883481597222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45931.883481597222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45931.883481597222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45931.883481597222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45931.883481597222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45931.883481597222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45931.883481597222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45931.883481597222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45931.883481597222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45931.883481597222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45931.883481597222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45931.883481597222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45931.883481597222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45931.883481597222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45931.883481597222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45931.883481597222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45931.883481597222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45931.883481597222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45931.883481597222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45931.883481597222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45931.883481597222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45931.883481597222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45931.883481597222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45931.883481597222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45931.883481597222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45931.883481597222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45931.883481597222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45931.883481597222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45931.883481597222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45931.883481597222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45931.883481597222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45931.883481597222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45931.883481597222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45931.883481597222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45931.883481597222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45931.883481597222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45931.883481597222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45931.883481597222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45931.883481597222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45931.883481597222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45931.883481597222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45931.883481597222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45931.883481597222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45931.883481597222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45931.883481597222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45931.883481597222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45931.883481597222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45931.883481597222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45931.883481597222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45931.883481597222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45931.883481597222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45931.883481597222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45931.883481597222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45931.883481597222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45931.883481597222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45931.883481597222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45931.883481597222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45931.883481597222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45931.883481597222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45931.883481597222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45931.883481597222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45931.883481597222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45931.883481597222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45931.883481597222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45931.883481597222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45931.883481597222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45931.883481597222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45931.883481597222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45931.883481597222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45931.883481597222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45931.883481597222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45931.883481597222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45931.883481597222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45931.883481597222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45931.883481597222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45931.883481597222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45931.883481597222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45931.883481597222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45931.883481597222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45931.883481597222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45931.883481597222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45931.883481597222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45931.883481597222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45931.883481597222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45931.883481597222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45931.883481597222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45931.883481597222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45931.883481597222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45931.883481597222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45931.883481597222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45931.883481597222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45931.883481597222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45931.883481597222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45931.883481597222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45931.883481597222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45931.883481597222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45931.883481597222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45931.883481597222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45931.883481597222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45931.883481597222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45931.883481597222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45931.883481597222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45931.883481597222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45931.883481597222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45931.883481597222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45931.883481597222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45931.883481597222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45931.883481597222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45931.883481597222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45931.883481597222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45931.883481597222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45931.883481597222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45931.883481597222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45931.883481597222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45931.883481597222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45931.883481597222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45931.883481597222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45931.883481597222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45931.883481597222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45931.883481597222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45931.883481597222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45931.883481597222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45931.883481597222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45931.883481597222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45931.883481597222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45931.883481597222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45931.883481597222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45931.883481597222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45931.883481597222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45931.883481597222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45931.883481597222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45931.883481597222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45931.883481597222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45931.883481597222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45931.883481597222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45931.883481597222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45931.883481597222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45931.883481597222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45931.883481597222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45931.883481597222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45931.883481597222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45931.883481597222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45931.883481597222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45931.883481597222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45931.883481597222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45931.883481597222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45931.883481597222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45931.883481597222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45931.883481597222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45931.883481597222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45931.883481597222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45931.883481597222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45931.883481597222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45931.883481597222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45931.883481597222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45931.883481597222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45931.883481597222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45931.883481597222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45931.883481597222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45931.883481597222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45931.883481597222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45931.883481597222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45931.883481597222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45931.883481597222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45931.883481597222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45931.883481597222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45931.883481597222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45931.883481597222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45931.883481597222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45931.883481597222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45931.883481597222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45931.883481597222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45931.883481597222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45931.883481597222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45931.883481597222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45931.883481597222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45931.883481597222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45931.883481597222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45931.883481597222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45931.883481597222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45931.883481597222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45931.883481597222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45931.883481597222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45931.883481597222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45931.883481597222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45931.883481597222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45931.883481597222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45931.883481597222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45931.883481597222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45931.883481597222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45931.883481597222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45931.883481597222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45931.883481597222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45931.883481597222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45931.883481597222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45931.883481597222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45931.883481597222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45931.883481597222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45931.883481597222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45931.883481597222</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45931.883481597222</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45931.883481597222</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45931.883481597222</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45931.883481597222</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45931.883481597222</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45931.883481597222</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45931.883481597222</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45931.883481597222</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45931.883481597222</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45931.883481597222</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45931.883481597222</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45931.883481597222</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45931.883481597222</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sheetData>
  <dataValidations count="2">
    <dataValidation allowBlank="1" showInputMessage="1" showErrorMessage="1" sqref="E1" xr:uid="{4D935161-CDD3-4592-B877-3FB59C99E142}"/>
    <dataValidation type="list" allowBlank="1" showInputMessage="1" showErrorMessage="1" sqref="E3:E3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45931.883481944446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45931.883481944446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45931.883481944446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45931.883481944446</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45931.883481944446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45931.883481944446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45931.883481944446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45931.883481944446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45931.883481944446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45931.883481944446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45931.883481944446</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45931.883481944446</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45931.883481944446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45931.883481944446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45931.883481944446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45931.883481944446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45931.883481944446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45931.883481944446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45931.883481944446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45931.883481944446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45931.883481944446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45931.883481944446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45931.883481944446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45931.883481944446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45931.883481944446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45931.883481944446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45931.883481944446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45931.883481944446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45931.883481944446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45931.883481944446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45931.883481944446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45931.883481944446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45931.883481944446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45931.883481944446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45931.883481944446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45931.883481944446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45931.883481944446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45931.883481944446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45931.883481944446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45931.883481944446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45931.883481944446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45931.883481944446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45931.883481944446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45931.883481944446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45931.883481944446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45931.883481944446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45931.883481944446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45931.883481944446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45931.883481944446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45931.883481944446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45931.883481944446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45931.883481944446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45931.883481944446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45931.883481944446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45931.883481944446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45931.883481944446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45931.883481944446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45931.883481944446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45931.883481944446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45931.883481944446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45931.883481944446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45931.883481944446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45931.883481944446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45931.883481944446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45931.883481944446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45931.883481944446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45931.883481944446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45931.883481944446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45931.883481944446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45931.883481944446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45931.883481944446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45931.883481944446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45931.883481944446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45931.883481944446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45931.883481944446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45931.883481944446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45931.883481944446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45931.883481944446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45931.883481944446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45931.883481944446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45931.883481944446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45931.883481944446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45931.883481944446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45931.883481944446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45931.883481944446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45931.883481944446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45931.883481944446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45931.883481944446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45931.883481944446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45931.883481944446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45931.883481944446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45931.883481944446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45931.883481944446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45931.883481944446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45931.883481944446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45931.883481944446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45931.883481944446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45931.883481944446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45931.883481944446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45931.883481944446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45931.883481944446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45931.883481944446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45931.883481944446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45931.883481944446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45931.883481944446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45931.883481944446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45931.883481944446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45931.883481944446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45931.883481944446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45931.883481944446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45931.883481944446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45931.883481944446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45931.883481944446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45931.883481944446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45931.883481944446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45931.883481944446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45931.883481944446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45931.883481944446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45931.883481944446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45931.883481944446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45931.883481944446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45931.883481944446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45931.883481944446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45931.883481944446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45931.883481944446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45931.883481944446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45931.883481944446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45931.883481944446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45931.883481944446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45931.883481944446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45931.883481944446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45931.883481944446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45931.883481944446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45931.883481944446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45931.883481944446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45931.883481944446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45931.883481944446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45931.883481944446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45931.883481944446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45931.883481944446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45931.883481944446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45931.883481944446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45931.883481944446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45931.883481944446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45931.883481944446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45931.883481944446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45931.883481944446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45931.883481944446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45931.883481944446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45931.883481944446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45931.883481944446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45931.883481944446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45931.883481944446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45931.883481944446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45931.883481944446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45931.883481944446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45931.883481944446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45931.883481944446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45931.883481944446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45931.883481944446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45931.883481944446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45931.883481944446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45931.883481944446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45931.883481944446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45931.883481944446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45931.883481944446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45931.883481944446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45931.883481944446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45931.883481944446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45931.883481944446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45931.883481944446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45931.883481944446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45931.883481944446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45931.883481944446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45931.883481944446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45931.883481944446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45931.883481944446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45931.883481944446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45931.883481944446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45931.883481944446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45931.883481944446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45931.883481944446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45931.883481944446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45931.883481944446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45931.883481944446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45931.883481944446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45931.883481944446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45931.883481944446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45931.883481944446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45931.883481944446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45931.883481944446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45931.883481944446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45931.883481944446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45931.883481944446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45931.883481944446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45931.883481944446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45931.883481944446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45931.883481944446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45931.883481944446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45931.883481944446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45931.883481944446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45931.883481944446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45931.883481944446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45931.883481944446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45931.883481944446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45931.883481944446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45931.883481944446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45931.883481944446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45931.883481944446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45931.883481944446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45931.883481944446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45931.883481944446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45931.883481944446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45931.883481944446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45931.883481944446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45931.883481944446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45931.883481944446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45931.883481944446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45931.883481944446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45931.883481944446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45931.883481944446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45931.883481944446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45931.883481944446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45931.883481944446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45931.883481944446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45931.883481944446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45931.883481944446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45931.883481944446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45931.883481944446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45931.883481944446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45931.883481944446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45931.883481944446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45931.883481944446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45931.883481944446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45931.883481944446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45931.883481944446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45931.883481944446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45931.883481944446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45931.883481944446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45931.883481944446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45931.883481944446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45931.883481944446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45931.883481944446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45931.883481944446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45931.883481944446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45931.883481944446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45931.883481944446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45931.883481944446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45931.883481944446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45931.883481944446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45931.883481944446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45931.883481944446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45931.883481944446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45931.883481944446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45931.883481944446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45931.883481944446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45931.883481944446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45931.883481944446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45931.883481944446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45931.883481944446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45931.883481944446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45931.883481944446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45931.883481944446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45931.883481944446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45931.883481944446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45931.883481944446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45931.883481944446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45931.883481944446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45931.883481944446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45931.883481944446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45931.883481944446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45931.883481944446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45931.883481944446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45931.883481944446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45931.883481944446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45931.883481944446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45931.883481944446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45931.883481944446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45931.883481944446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45931.883481944446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45931.883481944446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45931.883481944446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45931.883481944446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45931.883481944446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45931.883481944446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45931.883481944446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45931.883481944446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45931.883481944446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45931.883481944446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45931.883481944446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45931.883481944446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45931.883481944446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45931.883481944446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45931.883481944446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45931.883481944446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45931.883481944446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45931.883481944446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45931.883481944446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45931.883481944446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45931.883481944446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45931.883481944446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45931.883481944446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45931.883481944446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45931.883481944446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45931.883481944446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45931.883481944446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45931.883481944446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45931.883481944446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45931.883481944446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45931.883481944446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45931.883481944446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45931.883481944446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45931.883481944446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45931.883481944446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45931.883481944446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45931.883481944446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45931.883481944446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45931.883481944446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45931.883481944446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45931.883481944446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45931.883481944446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45931.883481944446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45931.883481944446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45931.883481944446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45931.883481944446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45931.883481944446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45931.883481944446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45931.883481944446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45931.883481944446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45931.883481944446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45931.883481944446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45931.883481944446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45931.883481944446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45931.883481944446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45931.883481944446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45931.883481944446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45931.883481944446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45931.883481944446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45931.883481944446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45931.883481944446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45931.883481944446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45931.883481944446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45931.883481944446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45931.883481944446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45931.883481944446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45931.883481944446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45931.883481944446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45931.883481944446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45931.883481944446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45931.883481944446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45931.883481944446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45931.883481944446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45931.883481944446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45931.883481944446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45931.883481944446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45931.883481944446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45931.883481944446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45931.883481944446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45931.883481944446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45931.883481944446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45931.883481944446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45931.883481944446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45931.883481944446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45931.883481944446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45931.883481944446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45931.883481944446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45931.883481944446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45931.883481944446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45931.883481944446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45931.883481944446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45931.883481944446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45931.883481944446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45931.883481944446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45931.883481944446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45931.883481944446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45931.883481944446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45931.883481944446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45931.883481944446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45931.883481944446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45931.883481944446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45931.883481944446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45931.883481944446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45931.883481944446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45931.883481944446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45931.883481944446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45931.883481944446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45931.883481944446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45931.883481944446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45931.883481944446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45931.883481944446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45931.883481944446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45931.883481944446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45931.883481944446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45931.883481944446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45931.883481944446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45931.883481944446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45931.883481944446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45931.883481944446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45931.883481944446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45931.883481944446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45931.883481944446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45931.883481944446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45931.883481944446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45931.883481944446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45931.883481944446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45931.883481944446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45931.883481944446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45931.883481944446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45931.883481944446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45931.883481944446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45931.883481944446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45931.883481944446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45931.883481944446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45931.883481944446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45931.883481944446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45931.883481944446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45931.883481944446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45931.883481944446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45931.883481944446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45931.883481944446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45931.883481944446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45931.883481944446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45931.883481944446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45931.883481944446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45931.883481944446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45931.883481944446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45931.883481944446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45931.883481944446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45931.883481944446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45931.883481944446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45931.883481944446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45931.883481944446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45931.883481944446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45931.883481944446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45931.883481944446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45931.883481944446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45931.883481944446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45931.883481944446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45931.883481944446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45931.883481944446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45931.883481944446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45931.883481944446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45931.883481944446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45931.883481944446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45931.883481944446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45931.883481944446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45931.883481944446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45931.883481944446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45931.883481944446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45931.883481944446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45931.883481944446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45931.883481944446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45931.883481944446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45931.883481944446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45931.883481944446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45931.883481944446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45931.883481944446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45931.883481944446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45931.883481944446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45931.883481944446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45931.883481944446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45931.883481944446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45931.883481944446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45931.883481944446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45931.883481944446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45931.883481944446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45931.883481944446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45931.883481944446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45931.883481944446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45931.883481944446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45931.883481944446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45931.883481944446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45931.883481944446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45931.883481944446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45931.883481944446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45931.883481944446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45931.883481944446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45931.883481944446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45931.883481944446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45931.883481944446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45931.883481944446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45931.883481944446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45931.883481944446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45931.883481944446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45931.883481944446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45931.883481944446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45931.883481944446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45931.883481944446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45931.883481944446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45931.883481944446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45931.883481944446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45931.883481944446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45931.883481944446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45931.883481944446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45931.883481944446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45931.883481944446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45931.883481944446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45931.883481944446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45931.883481944446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45931.883481944446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45931.883481944446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45931.883481944446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45931.883481944446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45931.883481944446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45931.883481944446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45931.883481944446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45931.883481944446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45931.883481944446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45931.883481944446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45931.883481944446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45931.883481944446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45931.883481944446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45931.883481944446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45931.883481944446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45931.883481944446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45931.883481944446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45931.883481944446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45931.883481944446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45931.883481944446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45931.883481944446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45931.883481944446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45931.883481944446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45931.883481944446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45931.883481944446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45931.883481944446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45931.883481944446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45931.883481944446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45931.883481944446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45931.883481944446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45931.883481944446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45931.883481944446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45931.883481944446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45931.883481944446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45931.883481944446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45931.883481944446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45931.883481944446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45931.883481944446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45931.883481944446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45931.883481944446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45931.883481944446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45931.883481944446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45931.883481944446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45931.883481944446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45931.883481944446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45931.883481944446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45931.883481944446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45931.883481944446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45931.883481944446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45931.883481944446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45931.883481944446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45931.883481944446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45931.883481944446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45931.883481944446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45931.883481944446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45931.883481944446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45931.883481944446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45931.883481944446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45931.883481944446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45931.883481944446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45931.883481944446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45931.883481944446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45931.883481944446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45931.883481944446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45931.883481944446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45931.883481944446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45931.883481944446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45931.883481944446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45931.883481944446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45931.883481944446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45931.883481944446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45931.883481944446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45931.883481944446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45931.883481944446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45931.883481944446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45931.883481944446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45931.883481944446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45931.883481944446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45931.883481944446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45931.883481944446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45931.883481944446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45931.883481944446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45931.883481944446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45931.883481944446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45931.883481944446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45931.883481944446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45931.883481944446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45931.883481944446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45931.883481944446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45931.883481944446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45931.883481944446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45931.883481944446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45931.883481944446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45931.883481944446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45931.883481944446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45931.883481944446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45931.883481944446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45931.883481944446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45931.883481944446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45931.883481944446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45931.883481944446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45931.883481944446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45931.883481944446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45931.883481944446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45931.883481944446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45931.883481944446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45931.883481944446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45931.883481944446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45931.883481944446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45931.883481944446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45931.883481944446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45931.883481944446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45931.883481944446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45931.883481944446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45931.883481944446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45931.883481944446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45931.883481944446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45931.883481944446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45931.883481944446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45931.883481944446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45931.883481944446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45931.883481944446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45931.883481944446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45931.883481944446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45931.883481944446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45931.883481944446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45931.883481944446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45931.883481944446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45931.883481944446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45931.883481944446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45931.883481944446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45931.883481944446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45931.883481944446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45931.883481944446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45931.883481944446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45931.883481944446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45931.883481944446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45931.883481944446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45931.883481944446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45931.883481944446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45931.883481944446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45931.883481944446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45931.883481944446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45931.883481944446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45931.883481944446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45931.883481944446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45931.883481944446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45931.883481944446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45931.883481944446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45931.883481944446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45931.883481944446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45931.883481944446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45931.883481944446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45931.883481944446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45931.883481944446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45931.883481944446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45931.883481944446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45931.883481944446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45931.883481944446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45931.883481944446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45931.883481944446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45931.883481944446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45931.883481944446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45931.883481944446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45931.883481944446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45931.883481944446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45931.883481944446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45931.883481944446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45931.883481944446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45931.883481944446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45931.883481944446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45931.883481944446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45931.883481944446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45931.883481944446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45931.883481944446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45931.883481944446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45931.883481944446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45931.883481944446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45931.883481944446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45931.883481944446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45931.883481944446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45931.883481944446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45931.883481944446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45931.883481944446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45931.883481944446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45931.883481944446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45931.883481944446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45931.883481944446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45931.883481944446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45931.883481944446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45931.883481944446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45931.883481944446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45931.883481944446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45931.883481944446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45931.883481944446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45931.883481944446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45931.883481944446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45931.883481944446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45931.883481944446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45931.883481944446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45931.883481944446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45931.883481944446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45931.883481944446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45931.883481944446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45931.883481944446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45931.883481944446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45931.883481944446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45931.883481944446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45931.883481944446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45931.883481944446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45931.883481944446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45931.883481944446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45931.883481944446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45931.883481944446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45931.883481944446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45931.883481944446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45931.883481944446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45931.883481944446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45931.883481944446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45931.883481944446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45931.883481944446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45931.883481944446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45931.883481944446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45931.883481944446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45931.883481944446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45931.883481944446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45931.883481944446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45931.883481944446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45931.883481944446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45931.883481944446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45931.883481944446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45931.883481944446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45931.883481944446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45931.883481944446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45931.883481944446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45931.883481944446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45931.883481944446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45931.883481944446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45931.883481944446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45931.883481944446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45931.883481944446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45931.883481944446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45931.883481944446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45931.883481944446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45931.883481944446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45931.883481944446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45931.883481944446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45931.883481944446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45931.883481944446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45931.883481944446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45931.883481944446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45931.883481944446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45931.883481944446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45931.883481944446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45931.883481944446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45931.883481944446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45931.883481944446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45931.883481944446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45931.883481944446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45931.883481944446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45931.883481944446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45931.883481944446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45931.883481944446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45931.883481944446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45931.883481944446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45931.883481944446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45931.883481944446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45931.883481944446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45931.883481944446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45931.883481944446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45931.883481944446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45931.883481944446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45931.883481944446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45931.883481944446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45931.883481944446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45931.883481944446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45931.883481944446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45931.883481944446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45931.883481944446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45931.883481944446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45931.883481944446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45931.883481944446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45931.883481944446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45931.883481944446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45931.883481944446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45931.883481944446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45931.883481944446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45931.883481944446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45931.883481944446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45931.883481944446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45931.883481944446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45931.883481944446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45931.883481944446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45931.883481944446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45931.883481944446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45931.883481944446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45931.883481944446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45931.883481944446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45931.883481944446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45931.883481944446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45931.883481944446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45931.883481944446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45931.883481944446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45931.883481944446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45931.883481944446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45931.883481944446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45931.883481944446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45931.883481944446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45931.883481944446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45931.883481944446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45931.883481944446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45931.883481944446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45931.883481944446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45931.883481944446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45931.883481944446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45931.883481944446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45931.883481944446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45931.883481944446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45931.883481944446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45931.883481944446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45931.883481944446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45931.883481944446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45931.883481944446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45931.883481944446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45931.883481944446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45931.883481944446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45931.883481944446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45931.883481944446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45931.883481944446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45931.883481944446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45931.883481944446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45931.883481944446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45931.883481944446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45931.883481944446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45931.883481944446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45931.883481944446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45931.883481944446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45931.883481944446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45931.883481944446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45931.883481944446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45931.883481944446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45931.883481944446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45931.883481944446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45931.883481944446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45931.883481944446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45931.883481944446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45931.883481944446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45931.883481944446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45931.883481944446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45931.883481944446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45931.883481944446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45931.883481944446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45931.883481944446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45931.883481944446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45931.883481944446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45931.883481944446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45931.883481944446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45931.883481944446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45931.883481944446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45931.883481944446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45931.883481944446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45931.883481944446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45931.883481944446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45931.883481944446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45931.883481944446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45931.883481944446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45931.883481944446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45931.883481944446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45931.883481944446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45931.883481944446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45931.883481944446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45931.883481944446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45931.883481944446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45931.883481944446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45931.883481944446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45931.883481944446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45931.883481944446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45931.883481944446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45931.883481944446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45931.883481944446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45931.883481944446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45931.883481944446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45931.883481944446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45931.883481944446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45931.883481944446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45931.883481944446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45931.883481944446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45931.883481944446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45931.883481944446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45931.883481944446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45931.883481944446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45931.883481944446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45931.883481944446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45931.883481944446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45931.883481944446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45931.883481944446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45931.883481944446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45931.883481944446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45931.883481944446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45931.883481944446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45931.883481944446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45931.883481944446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45931.883481944446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45931.883481944446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45931.883481944446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45931.883481944446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45931.883481944446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45931.883481944446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45931.883481944446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45931.883481944446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45931.883481944446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45931.883481944446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45931.883481944446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45931.883481944446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45931.883481944446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45931.883481944446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45931.883481944446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45931.883481944446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45931.883481944446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45931.883481944446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45931.883481944446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45931.883481944446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45931.883481944446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45931.883481944446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45931.883481944446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45931.883481944446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45931.883481944446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45931.883481944446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45931.883481944446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45931.883481944446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45931.883481944446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45931.883481944446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45931.883481944446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45931.883481944446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45931.883481944446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45931.883481944446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45931.883481944446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45931.883481944446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45931.883481944446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45931.883481944446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45931.883481944446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45931.883481944446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45931.883481944446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45931.883481944446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45931.883481944446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45931.883481944446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45931.883481944446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45931.883481944446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45931.883481944446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45931.883481944446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45931.883481944446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45931.883481944446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45931.883481944446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45931.883481944446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45931.883481944446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45931.883481944446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45931.883481944446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45931.883481944446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45931.883481944446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45931.883481944446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45931.883481944446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45931.883481944446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45931.883481944446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45931.883481944446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45931.883481944446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45931.883481944446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45931.883481944446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45931.883481944446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45931.883481944446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45931.883481944446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45931.883481944446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45931.883481944446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45931.883481944446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45931.883481944446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45931.883481944446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45931.883481944446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45931.883481944446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45931.883481944446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45931.883481944446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45931.883481944446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45931.883481944446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45931.883481944446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45931.883481944446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45931.883481944446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45931.883481944446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45931.883481944446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45931.883481944446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45931.883481944446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45931.883481944446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45931.883481944446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45931.883481944446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45931.883481944446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45931.883481944446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45931.883481944446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45931.883481944446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45931.883481944446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45931.883481944446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45931.883481944446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45931.883481944446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45931.883481944446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45931.883481944446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45931.883481944446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45931.883481944446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45931.883481944446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45931.883481944446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45931.883481944446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45931.883481944446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45931.883481944446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45931.883481944446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45931.883481944446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45931.883481944446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45931.883481944446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45931.883481944446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45931.883481944446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45931.883481944446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45931.883481944446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45931.883481944446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45931.883481944446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45931.883481944446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45931.883481944446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45931.883481944446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45931.883481944446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45931.883481944446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45931.883481944446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45931.883481944446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45931.883481944446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45931.883481944446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45931.883481944446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45931.883481944446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45931.883481944446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45931.883481944446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45931.883481944446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45931.883481944446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45931.883481944446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45931.883481944446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45931.883481944446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45931.883481944446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45931.883481944446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45931.883481944446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45931.883481944446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45931.883481944446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45931.883481944446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45931.883481944446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45931.883481944446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45931.883481944446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45931.883481944446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45931.883481944446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45931.883481944446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45931.883481944446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45931.883481944446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45931.883481944446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45931.883481944446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45931.883481944446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45931.883481944446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45931.883481944446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45931.883481944446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45931.883481944446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45931.883481944446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45931.883481944446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45931.883481944446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45931.883481944446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45931.883481944446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45931.883481944446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45931.883481944446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45931.883481944446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45931.883481944446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45931.883481944446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45931.883481944446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45931.883481944446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45931.883481944446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45931.883481944446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45931.883481944446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45931.883481944446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45931.883481944446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45931.883481944446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45931.883481944446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45931.883481944446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45931.883481944446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45931.883481944446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45931.883481944446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45931.883481944446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45931.883481944446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45931.883481944446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45931.883481944446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45931.883481944446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45931.883481944446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45931.883481944446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45931.883481944446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45931.883481944446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45931.883481944446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45931.883481944446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45931.883481944446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45931.883481944446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45931.883481944446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45931.883481944446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45931.883481944446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45931.883481944446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45931.883481944446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45931.883481944446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45931.883481944446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45931.883481944446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45931.883481944446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45931.883481944446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45931.883481944446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45931.883481944446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45931.883481944446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45931.883481944446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45931.883481944446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45931.883481944446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45931.883481944446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45931.883481944446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45931.883481944446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45931.883481944446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45931.883481944446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45931.883481944446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45931.883481944446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45931.883481944446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45931.883481944446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45931.883481944446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45931.883481944446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45931.883481944446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45931.883481944446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45931.883481944446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45931.883481944446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45931.883481944446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45931.883481944446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45931.883481944446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45931.883481944446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45931.883481944446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45931.883481944446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45931.883481944446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45931.883481944446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45931.883481944446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45931.883481944446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45931.883481944446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45931.883481944446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45931.883481944446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45931.883481944446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45931.883481944446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45931.883481944446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45931.883481944446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45931.883481944446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45931.883481944446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45931.883481944446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45931.883481944446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45931.883481944446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45931.883481944446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45931.883481944446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45931.883481944446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45931.883481944446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45931.883481944446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45931.883481944446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45931.883481944446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45931.883481944446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45931.883481944446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45931.883481944446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45931.883481944446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45931.883481944446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45931.883481944446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45931.883481944446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45931.883481944446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45931.883481944446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45931.883481944446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45931.883481944446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45931.883481944446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45931.883481944446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45931.883481944446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45931.883481944446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45931.883481944446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45931.883481944446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45931.883481944446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45931.883481944446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45931.883481944446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45931.883481944446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45931.883481944446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45931.883481944446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45931.883481944446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45931.883481944446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45931.883481944446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45931.883481944446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45931.883481944446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45931.883481944446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45931.883481944446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45931.883481944446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45931.883481944446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45931.883481944446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45931.883481944446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45931.883481944446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45931.883481944446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45931.883481944446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45931.883481944446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45931.883481944446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45931.883481944446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45931.883481944446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45931.883481944446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45931.883481944446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45931.883481944446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45931.883481944446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45931.883481944446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45931.883481944446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45931.883481944446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45931.883481944446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45931.883481944446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45931.883481944446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45931.883481944446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45931.883481944446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45931.883481944446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45931.883481944446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45931.883481944446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45931.883481944446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45931.883481944446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45931.883481944446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45931.883481944446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45931.883481944446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45931.883481944446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45931.883481944446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45931.883481944446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45931.883481944446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45931.883481944446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45931.883481944446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45931.883481944446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45931.883481944446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45931.883481944446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45931.883481944446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45931.883481944446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45931.883481944446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45931.883481944446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45931.883481944446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45931.883481944446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45931.883481944446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45931.883481944446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45931.883481944446</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45931.883481944446</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tabSelected="1" workbookViewId="0">
      <selection activeCell="A4" sqref="A4:X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228.40276435184933</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0.99320416666887468</v>
      </c>
      <c r="H3" s="113">
        <v>45930.847372685188</v>
      </c>
      <c r="I3" s="110" t="str">
        <f>IFERROR(VLOOKUP(D3,DB!A:F,6,0),"")</f>
        <v>SCECO</v>
      </c>
      <c r="J3" s="110" t="str">
        <f>IFERROR(VLOOKUP(D3,DB!A:G,7,0),"")</f>
        <v>In progress</v>
      </c>
      <c r="K3" s="115" t="s">
        <v>39068</v>
      </c>
      <c r="L3" s="107" t="str">
        <f>IFERROR(VLOOKUP(D3,DB!A:I,9,0),"")</f>
        <v>Latis</v>
      </c>
    </row>
    <row r="4" spans="1:16" ht="15" customHeight="1">
      <c r="A4" s="110"/>
      <c r="B4" s="110" t="str">
        <f>IFERROR(VLOOKUP(D4,DB!A:K,11,0),"")</f>
        <v/>
      </c>
      <c r="C4" s="111"/>
      <c r="D4" s="107"/>
      <c r="E4" s="112"/>
      <c r="F4" s="113"/>
      <c r="G4" s="114">
        <f ca="1">IFERROR(NOW()-F4,"")</f>
        <v>45931.883481944446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45931.883481944446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45931.883481944446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45931.883481944446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45931.883481944446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45931.883481944446</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4"/>
      <c r="E10" s="112"/>
      <c r="F10" s="113"/>
      <c r="G10" s="114">
        <f ca="1">IFERROR(NOW()-F10,"")</f>
        <v>45931.883481944446</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45931.883481944446</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45931.883481944446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45931.883481944446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45931.883481944446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45931.883481944446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45931.883481944446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45931.883481944446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45931.883481944446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45931.883481944446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45931.883481944446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45931.883481944446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45931.883481944446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45931.883481944446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45931.883481944446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45931.883481712961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45931.883481712961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45931.883481712961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45931.883481712961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45931.883481944446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45931.883481944446</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40.051421759257209</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5.6946046296288841</v>
      </c>
      <c r="H3" s="38">
        <v>45926.158159722225</v>
      </c>
      <c r="I3" s="37" t="str">
        <f>IFERROR(VLOOKUP(D3,DB!A:F,6,0),"")</f>
        <v>SCECO</v>
      </c>
      <c r="J3" s="37" t="str">
        <f>IFERROR(VLOOKUP(D3,DB!A:G,7,0),"")</f>
        <v>Good</v>
      </c>
      <c r="K3" s="37" t="s">
        <v>39072</v>
      </c>
      <c r="L3" s="37" t="str">
        <f>IFERROR(VLOOKUP(D3,DB!A:I,9,0),"")</f>
        <v>Latis</v>
      </c>
      <c r="M3" s="139"/>
    </row>
    <row r="4" spans="1:13" ht="15">
      <c r="A4" s="37"/>
      <c r="B4" s="37" t="str">
        <f>IFERROR(VLOOKUP(D4,DB!A:K,11,0),"")</f>
        <v/>
      </c>
      <c r="C4" s="37"/>
      <c r="D4" s="140"/>
      <c r="E4" s="37"/>
      <c r="F4" s="38"/>
      <c r="G4" s="39">
        <f ca="1">IFERROR(NOW()-F4,"-")</f>
        <v>45931.883481944446</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45931.883481944446</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45931.883481944446</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45931.883481944446</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45931.883481944446</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45931.883481944446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45931.883481944446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45931.883481944446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45931.883481944446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45931.883481944446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45931.883481944446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45931.883481944446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45931.883481944446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45931.883481944446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45931.883481944446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45931.883481944446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45931.883481944446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45931.883481944446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45931.883481944446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45931.883481944446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45931.883481944446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45931.883481944446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45931.883481944446</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45931.883481944446</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45931.883481944446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45931.883481944446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45931.883481944446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45931.883481944446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45931.883481944446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45931.883481944446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45931.883481944446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45931.883481944446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45931.883481944446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45931.883481944446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45931.883481944446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45931.883481944446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45931.883481944446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45931.883481944446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45931.883481944446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45931.883481944446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45931.883481944446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45931.883481944446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45931.883481944446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45931.883481944446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45931.883481944446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45931.883481944446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45931.883481944446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45931.883481944446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45931.883481944446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45931.883481944446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45931.883481944446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45931.883481944446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45931.883481944446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45931.883481944446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45931.883481944446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45931.883481944446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45931.883481944446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45931.883481944446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45931.883481944446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45931.883481944446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45931.883481944446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45931.883481944446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45931.883481944446</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45931.883481944446</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45931.883481944446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45931.883481944446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45931.883481944446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45931.883481944446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45931.883481944446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45931.883481944446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45931.883481944446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45931.883481944446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45931.883481944446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45931.883481944446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45931.883481944446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45931.883481944446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45931.883481944446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45931.883481944446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45931.883481944446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45931.883481944446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45931.883481944446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45931.883481944446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45931.883481944446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45931.883481944446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45931.883481944446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45931.883481944446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45931.883481944446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45931.883481944446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45931.883481944446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45931.883481944446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45931.883481944446</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45931.883481944446</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45931.883481944446</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45931.883481944446</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45931.883481944446</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45931.883481944446</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45931.883481944446</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45931.883481944446</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45931.883481944446</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45931.883481944446</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45931.883481944446</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45931.883481944446</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45931.883481944446</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45931.883481944446</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45931.883481944446</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45931.883481944446</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45931.883481944446</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45931.883481944446</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45931.883481944446</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45931.883481944446</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45931.883481944446</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45931.883481944446</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45931.883481944446</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45931.883481944446</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45931.883481944446</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45931.883481944446</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45931.883481944446</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45931.883481944446</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45931.883481944446</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45931.883481944446</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45931.883481944446</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45931.883481944446</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45931.883481944446</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45931.883481944446</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45931.883481944446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45931.883481944446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45931.883481944446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45931.883481944446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45931.883481944446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45931.883481944446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45931.883481944446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45931.883481944446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45931.883481944446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45931.883481944446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45931.883481944446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45931.883481944446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45931.883481944446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45931.883481944446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45931.883481944446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45931.883481944446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45931.883481944446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45931.883481944446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45931.883481944446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45931.883481944446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45931.883481944446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45931.883481944446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45931.883481944446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45931.883481944446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45931.883481944446</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45931.883481944446</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45931.883481944446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45931.883481944446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45931.883481944446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45931.883481944446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45931.883481944446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45931.883481944446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45931.883481944446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45931.883481944446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45931.883481944446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45931.883481944446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45931.883481944446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45931.883481944446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45931.883481944446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45931.883481944446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45931.883481944446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45931.883481944446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45931.883481944446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45931.883481944446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45931.883481944446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45931.883481944446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45931.883481944446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45931.883481944446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45931.883481944446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45931.883481944446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45931.883481944446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45931.883481944446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45931.883481944446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45931.883481944446</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45931.883481944446</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45931.883481944446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45931.883481944446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45931.883481944446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45931.883481944446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45931.883481944446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45931.883481944446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45931.883481944446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45931.883481944446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45931.883481944446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45931.883481944446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45931.883481944446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45931.883481944446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45931.883481944446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45931.883481944446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45931.883481944446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45931.883481944446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45931.883481944446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45931.883481944446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45931.883481944446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45931.883481944446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45931.883481944446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45931.883481944446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45931.883481944446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45931.883481944446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45931.883481944446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45931.883481944446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45931.883481944446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45931.883481944446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45931.883481944446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45931.883481944446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45931.883481944446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45931.883481944446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45931.883481944446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45931.883481944446</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45931.883481944446</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45931.883481944446</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45931.883481944446</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45931.883481944446</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45931.883481944446</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45931.883481944446</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45931.883481944446</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45931.883481944446</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45931.883481944446</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45931.883481944446</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45931.883481944446</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45931.883481944446</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45931.883481944446</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45931.883481944446</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45931.883481944446</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45931.883481944446</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45931.883481944446</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45931.883481944446</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45931.883481944446</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45931.883481944446</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8"/>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39073</v>
      </c>
      <c r="B2" s="140" t="s">
        <v>5398</v>
      </c>
      <c r="C2" s="140">
        <v>1</v>
      </c>
      <c r="D2" s="140" t="s">
        <v>32861</v>
      </c>
      <c r="E2" s="140" t="s">
        <v>39074</v>
      </c>
      <c r="F2" s="141">
        <v>45929.14371527778</v>
      </c>
      <c r="G2" s="142">
        <f ca="1">IFERROR(NOW()-F2,"-")</f>
        <v>2.739766319442424</v>
      </c>
      <c r="H2" s="140">
        <v>45929.455266203702</v>
      </c>
      <c r="I2" s="140" t="str">
        <f>IFERROR(VLOOKUP(D2,DB!A:F,6,0),"")</f>
        <v>SCECO</v>
      </c>
      <c r="J2" s="140" t="str">
        <f>IFERROR(VLOOKUP(D2,DB!A:G,7,0),"")</f>
        <v>In progress</v>
      </c>
      <c r="K2" s="140" t="s">
        <v>39075</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39076</v>
      </c>
      <c r="B3" s="140" t="s">
        <v>5398</v>
      </c>
      <c r="C3" s="140">
        <v>1</v>
      </c>
      <c r="D3" s="140" t="s">
        <v>34463</v>
      </c>
      <c r="E3" s="140" t="s">
        <v>39074</v>
      </c>
      <c r="F3" s="141">
        <v>45926.772847222222</v>
      </c>
      <c r="G3" s="142">
        <f ca="1">IFERROR(NOW()-F3,"-")</f>
        <v>5.1106343749997905</v>
      </c>
      <c r="H3" s="140">
        <v>45927.449074074102</v>
      </c>
      <c r="I3" s="140" t="str">
        <f>IFERROR(VLOOKUP(D3,DB!A:F,6,0),"")</f>
        <v>SCECO</v>
      </c>
      <c r="J3" s="140" t="str">
        <f>IFERROR(VLOOKUP(D3,DB!A:G,7,0),"")</f>
        <v>Weak</v>
      </c>
      <c r="K3" s="140" t="s">
        <v>39075</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39077</v>
      </c>
      <c r="B4" s="140" t="s">
        <v>5398</v>
      </c>
      <c r="C4" s="140">
        <v>1</v>
      </c>
      <c r="D4" s="140" t="s">
        <v>33408</v>
      </c>
      <c r="E4" s="140" t="s">
        <v>39074</v>
      </c>
      <c r="F4" s="141">
        <v>45931.800995370373</v>
      </c>
      <c r="G4" s="142">
        <f ca="1">IFERROR(NOW()-F4,"-")</f>
        <v>8.2486226849141531E-2</v>
      </c>
      <c r="H4" s="141">
        <v>45931.881805555553</v>
      </c>
      <c r="I4" s="140" t="str">
        <f>IFERROR(VLOOKUP(D4,DB!A:F,6,0),"")</f>
        <v>SCECO</v>
      </c>
      <c r="J4" s="140" t="str">
        <f>IFERROR(VLOOKUP(D4,DB!A:G,7,0),"")</f>
        <v>Dead</v>
      </c>
      <c r="K4" s="140" t="s">
        <v>39075</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39078</v>
      </c>
      <c r="B5" s="140" t="str">
        <f>IFERROR(VLOOKUP(D5,DB!A:K,11,0),"")</f>
        <v>R6</v>
      </c>
      <c r="C5" s="140">
        <v>2</v>
      </c>
      <c r="D5" s="140" t="s">
        <v>38941</v>
      </c>
      <c r="E5" s="140" t="s">
        <v>39074</v>
      </c>
      <c r="F5" s="141">
        <v>45931.827256944445</v>
      </c>
      <c r="G5" s="142">
        <f ca="1">IFERROR(NOW()-F5,"-")</f>
        <v>5.6224652777018491E-2</v>
      </c>
      <c r="H5" s="141">
        <v>45931.799745370372</v>
      </c>
      <c r="I5" s="140" t="str">
        <f>IFERROR(VLOOKUP(D5,DB!A:F,6,0),"")</f>
        <v>Generator-SG</v>
      </c>
      <c r="J5" s="140" t="str">
        <f>IFERROR(VLOOKUP(D5,DB!A:G,7,0),"")</f>
        <v>Vandalized</v>
      </c>
      <c r="K5" s="140" t="s">
        <v>39079</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39080</v>
      </c>
      <c r="B6" s="140" t="str">
        <f>IFERROR(VLOOKUP(D6,DB!A:K,11,0),"")</f>
        <v>R6</v>
      </c>
      <c r="C6" s="140">
        <v>5</v>
      </c>
      <c r="D6" s="140" t="s">
        <v>38885</v>
      </c>
      <c r="E6" s="140" t="s">
        <v>39074</v>
      </c>
      <c r="F6" s="141"/>
      <c r="G6" s="142">
        <f ca="1">IFERROR(NOW()-F6,"-")</f>
        <v>45931.883481597222</v>
      </c>
      <c r="H6" s="141" t="s">
        <v>39081</v>
      </c>
      <c r="I6" s="140" t="str">
        <f>IFERROR(VLOOKUP(D6,DB!A:F,6,0),"")</f>
        <v>SCECO</v>
      </c>
      <c r="J6" s="140" t="str">
        <f>IFERROR(VLOOKUP(D6,DB!A:G,7,0),"")</f>
        <v>Good</v>
      </c>
      <c r="K6" s="140" t="s">
        <v>39082</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t="s">
        <v>39083</v>
      </c>
      <c r="B7" s="140" t="str">
        <f>IFERROR(VLOOKUP(D7,DB!A:K,11,0),"")</f>
        <v>R6</v>
      </c>
      <c r="C7" s="140">
        <v>3</v>
      </c>
      <c r="D7" s="140" t="s">
        <v>32068</v>
      </c>
      <c r="E7" s="140" t="s">
        <v>39074</v>
      </c>
      <c r="F7" s="141">
        <v>45931.840162037035</v>
      </c>
      <c r="G7" s="142">
        <f ca="1">IFERROR(NOW()-F7,"-")</f>
        <v>4.3319907410477754E-2</v>
      </c>
      <c r="H7" s="141">
        <v>45931.824236111112</v>
      </c>
      <c r="I7" s="140" t="str">
        <f>IFERROR(VLOOKUP(D7,DB!A:F,6,0),"")</f>
        <v>SCECO</v>
      </c>
      <c r="J7" s="140" t="str">
        <f>IFERROR(VLOOKUP(D7,DB!A:G,7,0),"")</f>
        <v>Dead</v>
      </c>
      <c r="K7" s="140" t="s">
        <v>39082</v>
      </c>
      <c r="L7" s="140" t="str">
        <f>IFERROR(VLOOKUP(D7,DB!A:I,9,0),"")</f>
        <v>Latis</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0"/>
      <c r="G8" s="140">
        <f ca="1">IFERROR(NOW()-F8,"-")</f>
        <v>45931.883481944446</v>
      </c>
      <c r="H8" s="140"/>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21"/>
      <c r="B9" s="140" t="str">
        <f>IFERROR(VLOOKUP(D9,DB!A:K,11,0),"")</f>
        <v/>
      </c>
      <c r="C9" s="140"/>
      <c r="D9" s="140"/>
      <c r="E9" s="140"/>
      <c r="F9" s="140"/>
      <c r="G9" s="140">
        <f ca="1">IFERROR(NOW()-F9,"-")</f>
        <v>45931.883481944446</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45931.883481944446</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45931.883481944446</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45931.883481944446</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45931.883481944446</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45931.883481944446</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45931.883481944446</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45931.883481944446</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45931.883481944446</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45931.883481944446</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45931.883481944446</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45931.883481944446</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45931.883481944446</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45931.883481944446</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45931.883481944446</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45931.883481944446</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45931.883481944446</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45931.883481944446</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45931.883481944446</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45931.883481944446</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45931.883481944446</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45931.883481944446</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45931.883481944446</v>
      </c>
      <c r="H31" s="140"/>
      <c r="I31" s="140" t="str">
        <f>IFERROR(VLOOKUP(D31,DB!A:F,6,0),"")</f>
        <v/>
      </c>
      <c r="J31" s="140" t="str">
        <f>IFERROR(VLOOKUP(D31,DB!A:G,7,0),"")</f>
        <v/>
      </c>
      <c r="K31" s="140"/>
      <c r="L31" s="140" t="str">
        <f>IFERROR(VLOOKUP(D31,DB!A:I,9,0),"")</f>
        <v/>
      </c>
    </row>
    <row r="32" spans="1:12" ht="31.5" customHeight="1">
      <c r="A32" s="121"/>
      <c r="B32" s="140" t="str">
        <f>IFERROR(VLOOKUP(D32,DB!A:K,11,0),"")</f>
        <v/>
      </c>
      <c r="C32" s="140"/>
      <c r="D32" s="140"/>
      <c r="E32" s="140"/>
      <c r="F32" s="140"/>
      <c r="G32" s="140">
        <f ca="1">IFERROR(NOW()-F32,"-")</f>
        <v>45931.883481944446</v>
      </c>
      <c r="H32" s="140"/>
      <c r="I32" s="140" t="str">
        <f>IFERROR(VLOOKUP(D32,DB!A:F,6,0),"")</f>
        <v/>
      </c>
      <c r="J32" s="140" t="str">
        <f>IFERROR(VLOOKUP(D32,DB!A:G,7,0),"")</f>
        <v/>
      </c>
      <c r="K32" s="140"/>
      <c r="L32" s="140" t="str">
        <f>IFERROR(VLOOKUP(D32,DB!A:I,9,0),"")</f>
        <v/>
      </c>
    </row>
    <row r="33" spans="1:12" ht="31.5" customHeight="1">
      <c r="A33" s="121"/>
      <c r="B33" s="120" t="str">
        <f>IFERROR(VLOOKUP(D33,DB!A:K,11,0),"")</f>
        <v/>
      </c>
      <c r="C33" s="122"/>
      <c r="D33" s="120"/>
      <c r="E33" s="123"/>
      <c r="F33" s="124"/>
      <c r="G33" s="89">
        <f ca="1">IFERROR(NOW()-F33,"-")</f>
        <v>45931.883481944446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45931.883481944446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45931.883481944446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45931.883481944446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45931.883481944446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45931.883481944446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45931.883481944446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45931.883481944446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45931.883481944446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45931.883481944446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45931.883481944446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45931.883481944446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45931.883481944446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45931.883481944446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45931.883481944446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45931.883481944446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45931.883481944446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45931.883481944446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45931.883481944446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45931.883481944446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45931.883481944446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45931.883481944446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45931.883481944446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45931.883481944446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45931.883481944446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45931.883481944446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45931.883481944446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45931.883481944446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45931.883481944446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45931.883481944446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45931.883481944446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45931.883481944446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45931.883481944446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45931.883481944446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45931.883481944446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45931.883481944446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45931.883481944446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45931.883481944446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45931.883481944446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45931.883481944446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45931.883481944446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45931.883481944446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45931.883481944446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45931.883481944446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45931.883481944446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45931.883481944446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45931.883481944446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45931.883481944446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45931.883481944446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45931.883481944446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45931.883481944446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45931.883481944446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45931.883481944446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45931.883481944446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45931.883481944446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45931.883481944446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45931.883481944446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45931.883481944446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45931.883481944446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45931.883481944446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45931.883481944446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45931.883481944446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45931.883481944446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45931.883481944446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45931.883481944446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45931.883481944446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45931.883481944446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45931.883481944446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45931.883481944446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45931.883481944446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45931.883481944446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45931.883481944446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45931.883481944446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45931.883481944446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45931.883481944446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45931.883481944446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45931.883481944446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45931.883481944446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45931.883481944446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45931.883481944446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45931.883481944446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45931.883481944446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45931.883481944446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45931.883481944446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45931.883481944446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45931.883481944446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45931.883481944446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45931.883481944446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45931.883481944446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45931.883481944446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45931.883481944446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45931.883481944446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45931.883481944446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45931.883481944446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45931.883481944446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45931.883481944446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45931.883481944446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45931.883481944446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45931.883481944446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45931.883481944446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45931.883481944446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45931.883481944446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45931.883481944446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45931.883481944446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45931.883481944446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45931.883481944446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45931.883481944446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45931.883481944446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45931.883481944446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45931.883481944446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45931.883481944446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45931.883481944446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45931.883481944446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45931.883481944446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45931.883481944446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45931.883481944446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45931.883481944446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45931.883481944446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45931.883481944446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45931.883481944446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45931.883481944446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45931.883481944446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45931.883481944446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45931.883481944446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45931.883481944446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45931.883481944446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45931.883481944446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45931.883481944446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45931.883481944446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45931.883481944446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45931.883481944446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45931.883481944446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45931.883481944446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45931.883481944446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45931.883481944446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45931.883481944446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45931.883481944446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45931.883481944446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45931.883481944446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45931.883481944446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45931.883481944446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45931.883481944446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45931.883481944446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45931.883481944446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45931.883481944446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45931.883481944446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45931.883481944446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45931.883481944446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45931.883481944446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45931.883481944446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45931.883481944446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45931.883481944446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45931.883481944446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45931.883481944446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45931.883481944446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45931.883481944446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45931.883481944446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45931.883481944446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45931.883481944446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45931.883481944446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45931.883481944446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45931.883481944446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45931.883481944446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45931.883481944446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45931.883481944446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45931.883481944446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45931.883481944446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45931.883481944446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45931.883481944446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45931.883481944446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45931.883481944446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45931.883481944446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45931.883481944446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45931.883481944446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45931.883481944446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45931.883481944446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45931.883481944446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45931.883481944446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45931.883481944446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45931.883481944446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45931.883481944446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45931.883481944446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45931.883481944446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45931.883481944446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45931.883481944446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45931.883481944446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45931.883481944446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45931.883481944446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45931.883481944446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45931.883481944446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45931.883481944446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45931.883481944446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45931.883481944446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45931.883481944446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45931.883481944446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45931.883481944446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45931.883481944446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45931.883481944446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45931.883481944446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45931.883481944446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45931.883481944446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45931.883481944446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45931.883481944446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45931.883481944446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45931.883481944446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45931.883481944446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45931.883481944446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45931.883481944446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45931.883481944446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45931.883481944446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45931.883481944446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45931.883481944446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45931.883481944446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45931.883481944446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45931.883481944446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45931.883481944446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45931.883481944446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45931.883481944446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45931.883481944446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45931.883481944446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45931.883481944446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45931.883481944446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45931.883481944446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45931.883481944446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45931.883481944446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45931.883481944446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45931.883481944446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45931.883481944446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45931.883481944446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45931.883481944446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45931.883481944446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45931.883481944446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45931.883481944446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45931.883481944446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45931.883481944446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45931.883481944446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45931.883481944446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45931.883481944446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45931.883481944446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45931.883481944446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45931.883481944446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45931.883481944446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45931.883481944446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45931.883481944446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45931.883481944446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45931.883481944446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45931.883481944446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45931.883481944446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45931.883481944446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45931.883481944446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45931.883481944446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45931.883481944446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45931.883481944446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45931.883481944446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45931.883481944446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45931.883481944446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45931.883481944446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45931.883481944446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45931.883481944446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45931.883481944446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45931.883481944446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45931.883481944446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45931.883481944446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45931.883481944446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45931.883481944446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45931.883481944446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45931.883481944446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45931.883481944446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45931.883481944446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45931.883481944446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45931.883481944446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45931.883481944446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45931.883481944446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45931.883481944446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45931.883481944446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45931.883481944446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45931.883481944446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45931.883481944446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45931.883481944446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45931.883481944446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45931.883481944446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45931.883481944446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45931.883481944446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45931.883481944446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45931.883481944446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45931.883481944446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45931.883481944446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45931.883481944446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45931.883481944446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45931.883481944446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45931.883481944446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45931.883481944446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45931.883481944446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45931.883481944446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45931.883481944446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45931.883481944446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45931.883481944446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45931.883481944446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45931.883481944446</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45931.883481944446</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45931.883481944446</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45931.883481944446</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45931.883481944446</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45931.883481944446</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45931.883481944446</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45931.883481944446</v>
      </c>
      <c r="H338" s="124"/>
      <c r="I338" s="120" t="str">
        <f>IFERROR(VLOOKUP(D338,DB!A:F,6,0),"")</f>
        <v/>
      </c>
      <c r="J338" s="119" t="str">
        <f>IFERROR(VLOOKUP(D338,DB!A:G,7,0),"")</f>
        <v/>
      </c>
      <c r="K338" s="125"/>
      <c r="L338" s="126" t="str">
        <f>IFERROR(VLOOKUP(D338,DB!A:I,9,0),"")</f>
        <v/>
      </c>
    </row>
  </sheetData>
  <dataValidations count="2">
    <dataValidation allowBlank="1" showInputMessage="1" showErrorMessage="1" sqref="E1" xr:uid="{380493DB-286A-4683-AF55-C78F04945A49}"/>
    <dataValidation type="list" allowBlank="1" showInputMessage="1" showErrorMessage="1" sqref="D9:D17 E8:E3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2025-10-01T18:14:13Z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