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10" documentId="13_ncr:1_{F6CB121F-512D-4AA6-A0C1-0FB36C537598}" xr6:coauthVersionLast="47" xr6:coauthVersionMax="47" xr10:uidLastSave="{B140194C-508B-498E-A27E-373C62BD4C4C}"/>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<sst xmlns="http://schemas.openxmlformats.org/spreadsheetml/2006/main" count="178569" uniqueCount="39071">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</sst>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8" dataDxfId="47" headerRowBorderDxfId="45" tableBorderDxfId="46" totalsRowBorderDxfId="44">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286.679582407407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6.1842699074040866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45949.628008333333</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45949.628008333333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45949.628008333333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45949.628008333333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45949.628008333333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45949.628008333333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45949.628008333333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45949.628008333333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45949.628008333333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45949.628008333333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45949.628008333333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45949.628008333333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45949.628008333333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45949.628008333333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45949.628008333333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45949.628008333333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45949.628008333333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45949.628008333333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45949.628008333333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45949.628008333333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45949.628008333333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45949.628008333333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45949.628008333333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45949.628008333333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45949.628008333333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45949.628008333333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45949.628008333333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45949.628008333333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45949.628008333333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45949.628008333333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45949.628008333333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45949.628008333333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45949.628008333333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45949.628008333333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45949.628008333333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45949.628008333333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45949.628008333333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45949.628008333333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45949.628008333333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45949.628008333333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45949.628008333333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45949.628008333333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45949.628008333333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45949.628008333333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45949.628008333333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45949.628008333333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45949.628008333333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45949.628008333333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45949.628008333333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45949.628008333333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45949.628008333333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45949.628008333333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45949.628008333333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45949.628008333333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45949.628008333333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45949.628008333333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45949.628008333333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45949.628008333333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45949.628008333333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45949.628008333333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45949.628008333333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45949.628008333333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45949.628008333333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45949.628008333333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45949.628008333333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45949.628008333333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45949.628008333333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45949.628008333333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45949.628008333333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45949.628008333333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45949.628008333333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45949.628008333333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45949.628008333333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45949.628008333333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45949.628008333333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45949.628008333333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45949.628008333333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45949.628008333333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45949.628008333333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45949.628008333333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45949.628008333333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45949.628008333333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45949.628008333333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45949.628008333333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45949.628008333333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45949.628008333333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45949.628008333333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45949.628008333333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45949.628008333333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45949.628008333333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45949.628008333333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45949.628008333333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45949.628008333333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45949.628008333333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45949.628008333333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45949.628008333333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45949.628008333333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45949.628008333333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45949.628008333333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45949.628008333333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4136D9DF-5C80-42D3-A112-B9CB8AF44E4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13" sqref="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142.90092500000173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124.62817037037166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5.1322328703681706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45949.628008333333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45949.628008333333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45949.628008333333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45949.628008333333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45949.628008333333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45949.628008333333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45949.628008333333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45949.628008333333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45949.628008333333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45949.628008333333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45949.628008333333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45949.628008333333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45949.628008333333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45949.628008333333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45949.628008333333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45949.628008333333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45949.628008333333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45949.628008333333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45949.628008333333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45949.628008333333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45949.628008333333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45949.628008333333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45949.628008333333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45949.628008333333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45949.628008333333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45949.628008333333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45949.628008333333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45949.628008333333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45949.628008333333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45949.628008333333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45949.628008333333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45949.628008333333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45949.628008333333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45949.628008333333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45949.628008333333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45949.628008333333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45949.628008333333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45949.628008333333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45949.628008333333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45949.628008333333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45949.628008333333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45949.628008333333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45949.628008333333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45949.628008333333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45949.628008333333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45949.628008333333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45949.628008333333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45949.628008333333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45949.628008333333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45949.628008333333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45949.628008333333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45949.628008333333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45949.628008333333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45949.628008333333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45949.628008333333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45949.628008333333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45949.628008333333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45949.628008333333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45949.628008333333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45949.628008333333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45949.628008333333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45949.628008333333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45949.628008333333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45949.628008333333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45949.628008333333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45949.628008333333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45949.628008333333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45949.628008333333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45949.628008333333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45949.628008333333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45949.628008333333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45949.628008333333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45949.628008333333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45949.628008333333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45949.628008333333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45949.628008333333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45949.628008333333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45949.628008333333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45949.628008333333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45949.628008333333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45949.628008333333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45949.628008333333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45949.628008333333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45949.628008333333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45949.628008333333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45949.628008333333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45949.628008333333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45949.628008333333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45949.628008333333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45949.628008333333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45949.628008333333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45949.628008333333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45949.628008333333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45949.628008333333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45949.628008333333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45949.628008333333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45949.628008333333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45949.628008333333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45949.628008333333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45949.628008333333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45949.628008333333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45949.628008333333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45949.628008333333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45949.628008333333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45949.628008333333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45949.628008333333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45949.628008333333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45949.628008333333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45949.628008333333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45949.628008333333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45949.628008333333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45949.628008333333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45949.628008333333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45949.628008333333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45949.628008333333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45949.628008333333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45949.628008333333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45949.628008333333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45949.628008333333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45949.628008333333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45949.628008333333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45949.628008333333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45949.628008333333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45949.628008333333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45949.628008333333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45949.628008333333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45949.628008333333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45949.628008333333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45949.628008333333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45949.628008333333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45949.628008333333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45949.628008333333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45949.628008333333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45949.628008333333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45949.628008333333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45949.628008333333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45949.628008333333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45949.628008333333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45949.628008333333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45949.628008333333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45949.628008333333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45949.628008333333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45949.628008333333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45949.628008333333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45949.628008333333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45949.628008333333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45949.628008333333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45949.628008333333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45949.628008333333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45949.628008333333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45949.628008333333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45949.628008333333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45949.628008333333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45949.628008333333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45949.628008333333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45949.628008333333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45949.628008333333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45949.628008333333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45949.628008333333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45949.628008333333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45949.628008333333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45949.628008333333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45949.628008333333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45949.628008333333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45949.628008333333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45949.628008333333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45949.628008333333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45949.628008333333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45949.628008333333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45949.628008333333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45949.628008333333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45949.628008333333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45949.628008333333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45949.628008333333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45949.628008333333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45949.628008333333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45949.628008333333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45949.628008333333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45949.628008333333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45949.628008333333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45949.628008333333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45949.628008333333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45949.628008333333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45949.628008333333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45949.628008333333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45949.628008333333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45949.628008333333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45949.628008333333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45949.628008333333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45949.628008333333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45949.628008333333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45949.628008333333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45949.628008333333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45949.628008333333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45949.628008333333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45949.628008333333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45949.628008333333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45949.628008333333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45949.628008333333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45949.628008333333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45949.628008333333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45949.628008333333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45949.628008333333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45949.628008333333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45949.628008333333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45949.628008333333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45949.628008333333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45949.628008333333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45949.628008333333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45949.628008333333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45949.628008333333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45949.628008333333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45949.628008333333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45949.628008333333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45949.628008333333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45949.628008333333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45949.628008333333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45949.628008333333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45949.628008333333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45949.628008333333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45949.628008333333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45949.628008333333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45949.628008333333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45949.628008333333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45949.628008333333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45949.628008333333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45949.628008333333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45949.628008333333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45949.628008333333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45949.628008333333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45949.628008333333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45949.628008333333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45949.628008333333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45949.628008333333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45949.628008333333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45949.628008333333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45949.628008333333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45949.628008333333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45949.628008333333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45949.628008333333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45949.628008333333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45949.628008333333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45949.628008333333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45949.628008333333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45949.628008333333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45949.628008333333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45949.628008333333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45949.628008333333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45949.628008333333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45949.628008333333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45949.628008333333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45949.628008333333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45949.628008333333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45949.628008333333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45949.628008333333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45949.628008333333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45949.628008333333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45949.628008333333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45949.628008333333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45949.628008333333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45949.628008333333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45949.628008333333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45949.628008333333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45949.628008333333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45949.628008333333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45949.628008333333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45949.628008333333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45949.628008333333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45949.628008333333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45949.628008333333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45949.628008333333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45949.628008333333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45949.628008333333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45949.628008333333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45949.628008333333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45949.628008333333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45949.628008333333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45949.628008333333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45949.628008333333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45949.628008333333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45949.628008333333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45949.628008333333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45949.628008333333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45949.628008333333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45949.628008333333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45949.628008333333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45949.628008333333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45949.628008333333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45949.628008333333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45949.628008333333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45949.628008333333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45949.628008333333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45949.628008333333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45949.628008333333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45949.628008333333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45949.628008333333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45949.628008333333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45949.628008333333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45949.628008333333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45949.628008333333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45949.628008333333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45949.628008333333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45949.628008333333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45949.628008333333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45949.628008333333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45949.628008333333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45949.628008333333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45949.628008333333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45949.628008333333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45949.628008333333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45949.628008333333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45949.628008333333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45949.628008333333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45949.628008333333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45949.628008333333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45949.628008333333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45949.628008333333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45949.628008333333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45949.628008333333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45949.628008333333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45949.628008333333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45949.628008333333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45949.628008333333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45949.628008333333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45949.628008333333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45949.628008333333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45949.628008333333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45949.628008333333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45949.628008333333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45949.628008333333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45949.628008333333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45949.628008333333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45949.628008333333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45949.628008333333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45949.628008333333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45949.628008333333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45949.628008333333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45949.628008333333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45949.628008333333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45949.628008333333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45949.628008333333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45949.628008333333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45949.628008333333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45949.628008333333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45949.628008333333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45949.628008333333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45949.628008333333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45949.628008333333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45949.628008333333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45949.628008333333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45949.628008333333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45949.628008333333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45949.628008333333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45949.628008333333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45949.628008333333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45949.628008333333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45949.628008333333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45949.628008333333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45949.628008333333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45949.628008333333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45949.628008333333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45949.628008333333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45949.628008333333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45949.628008333333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45949.628008333333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45949.628008333333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45949.628008333333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45949.628008333333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45949.628008333333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45949.628008333333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45949.628008333333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45949.628008333333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45949.628008333333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45949.628008333333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45949.628008333333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45949.628008333333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45949.628008333333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45949.628008333333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45949.628008333333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45949.628008333333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45949.628008333333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45949.628008333333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45949.628008333333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45949.628008333333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45949.628008333333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45949.628008333333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45949.628008333333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45949.628008333333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45949.628008333333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45949.628008333333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45949.628008333333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45949.628008333333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45949.628008333333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45949.628008333333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45949.628008333333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45949.628008333333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45949.628008333333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45949.628008333333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45949.628008333333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45949.628008333333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45949.628008333333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45949.628008333333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45949.628008333333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45949.628008333333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45949.628008333333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45949.628008333333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45949.628008333333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45949.628008333333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45949.628008333333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45949.628008333333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45949.628008333333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45949.628008333333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45949.628008333333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45949.628008333333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45949.628008333333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45949.628008333333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45949.628008333333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45949.628008333333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45949.628008333333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45949.628008333333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45949.628008333333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45949.628008333333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45949.628008333333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45949.628008333333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45949.628008333333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45949.628008333333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45949.628008333333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45949.628008333333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45949.628008333333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45949.628008333333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45949.628008333333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45949.628008333333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45949.628008333333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45949.628008333333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45949.628008333333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45949.628008333333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45949.628008333333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45949.628008333333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45949.628008333333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45949.628008333333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45949.628008333333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45949.628008333333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45949.628008333333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45949.628008333333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45949.628008333333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45949.628008333333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45949.628008333333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45949.628008333333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45949.628008333333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45949.628008333333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45949.628008333333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45949.628008333333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45949.628008333333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45949.628008333333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45949.628008333333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45949.628008333333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45949.628008333333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45949.628008333333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45949.628008333333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45949.628008333333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45949.628008333333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45949.628008333333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45949.628008333333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45949.628008333333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45949.628008333333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45949.628008333333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45949.628008333333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45949.628008333333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45949.628008333333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45949.628008333333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45949.628008333333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45949.628008333333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45949.628008333333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45949.628008333333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45949.628008333333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45949.628008333333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45949.628008333333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45949.628008333333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45949.628008333333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45949.628008333333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45949.628008333333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45949.628008333333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45949.628008333333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45949.628008333333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45949.628008333333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45949.628008333333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45949.628008333333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45949.628008333333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45949.628008333333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45949.628008333333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45949.628008333333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45949.628008333333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45949.628008333333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45949.628008333333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45949.628008333333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45949.628008333333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45949.628008333333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45949.628008333333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45949.628008333333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45949.628008333333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45949.628008333333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45949.628008333333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45949.628008333333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45949.628008333333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45949.628008333333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45949.628008333333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45949.628008333333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45949.628008333333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45949.628008333333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45949.628008333333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45949.628008333333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45949.628008333333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45949.628008333333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45949.628008333333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45949.628008333333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45949.628008333333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45949.628008333333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45949.628008333333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45949.628008333333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45949.628008333333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45949.628008333333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45949.628008333333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45949.628008333333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45949.628008333333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45949.628008333333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45949.628008333333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45949.628008333333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45949.628008333333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45949.628008333333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45949.628008333333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45949.628008333333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45949.628008333333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45949.628008333333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45949.628008333333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45949.628008333333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45949.628008333333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45949.628008333333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45949.628008333333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45949.628008333333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45949.628008333333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45949.628008333333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45949.628008333333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45949.628008333333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45949.628008333333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45949.628008333333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45949.628008333333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45949.628008333333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45949.628008333333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45949.628008333333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45949.628008333333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45949.628008333333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45949.628008333333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45949.628008333333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45949.628008333333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45949.628008333333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45949.628008333333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45949.628008333333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45949.628008333333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45949.628008333333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45949.628008333333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45949.628008333333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45949.628008333333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45949.628008333333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45949.628008333333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45949.628008333333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45949.628008333333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45949.628008333333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45949.628008333333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45949.628008333333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45949.628008333333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45949.628008333333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45949.628008333333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45949.628008333333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45949.628008333333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45949.628008333333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45949.628008333333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45949.628008333333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45949.628008333333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45949.628008333333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45949.628008333333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45949.628008333333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45949.628008333333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45949.628008333333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45949.628008333333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45949.628008333333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45949.628008333333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45949.628008333333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45949.628008333333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45949.628008333333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45949.628008333333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45949.628008333333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45949.628008333333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45949.628008333333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45949.628008333333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45949.628008333333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45949.628008333333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45949.628008333333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45949.628008333333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45949.628008333333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45949.628008333333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45949.628008333333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45949.628008333333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45949.628008333333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45949.628008333333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45949.628008333333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45949.628008333333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45949.628008333333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45949.628008333333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45949.628008333333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45949.628008333333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45949.628008333333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45949.628008333333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45949.628008333333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45949.628008333333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45949.628008333333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45949.628008333333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45949.628008333333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45949.628008333333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45949.628008333333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45949.628008333333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45949.628008333333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45949.628008333333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45949.628008333333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45949.628008333333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45949.628008333333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45949.628008333333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45949.628008333333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45949.628008333333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45949.628008333333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45949.628008333333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45949.628008333333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45949.628008333333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45949.628008333333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45949.628008333333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45949.628008333333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45949.628008333333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45949.628008333333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45949.628008333333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45949.628008333333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45949.628008333333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45949.628008333333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45949.628008333333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45949.628008333333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45949.628008333333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45949.628008333333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45949.628008333333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45949.628008333333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45949.628008333333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45949.628008333333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45949.628008333333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45949.628008333333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45949.628008333333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45949.628008333333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45949.628008333333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45949.628008333333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45949.628008333333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45949.628008333333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45949.628008333333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45949.628008333333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45949.628008333333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45949.628008333333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45949.628008333333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45949.628008333333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45949.628008333333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45949.628008333333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45949.628008333333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45949.628008333333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45949.628008333333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45949.628008333333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45949.628008333333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45949.628008333333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45949.628008333333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45949.628008333333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45949.628008333333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45949.628008333333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45949.628008333333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45949.628008333333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45949.628008333333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45949.628008333333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45949.628008333333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45949.628008333333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45949.628008333333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45949.628008333333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45949.628008333333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45949.628008333333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45949.628008333333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45949.628008333333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45949.628008333333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45949.628008333333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45949.628008333333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45949.628008333333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45949.628008333333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45949.628008333333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45949.628008333333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45949.628008333333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45949.628008333333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45949.628008333333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45949.628008333333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45949.628008333333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45949.628008333333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45949.628008333333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45949.628008333333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45949.628008333333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45949.628008333333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45949.628008333333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45949.628008333333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45949.628008333333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45949.628008333333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45949.628008333333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45949.628008333333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45949.628008333333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45949.628008333333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45949.628008333333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45949.628008333333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45949.628008333333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45949.628008333333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45949.628008333333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45949.628008333333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45949.628008333333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45949.628008333333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45949.628008333333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45949.628008333333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45949.628008333333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45949.628008333333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45949.628008333333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45949.628008333333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45949.628008333333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45949.628008333333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45949.628008333333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45949.628008333333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45949.628008333333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45949.628008333333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45949.628008333333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45949.628008333333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45949.628008333333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45949.628008333333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45949.628008333333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45949.628008333333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45949.628008333333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45949.628008333333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45949.628008333333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45949.628008333333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45949.628008333333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45949.628008333333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45949.628008333333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45949.628008333333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45949.628008333333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45949.628008333333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45949.628008333333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45949.628008333333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45949.628008333333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45949.628008333333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45949.628008333333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45949.628008333333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45949.628008333333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45949.628008333333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45949.628008333333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45949.628008333333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45949.628008333333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45949.628008333333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45949.628008333333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45949.628008333333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45949.628008333333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45949.628008333333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45949.628008333333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45949.628008333333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45949.628008333333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45949.628008333333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45949.628008333333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45949.628008333333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45949.628008333333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45949.628008333333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45949.628008333333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45949.628008333333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45949.628008333333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45949.628008333333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45949.628008333333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45949.628008333333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45949.628008333333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45949.628008333333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45949.628008333333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45949.628008333333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45949.628008333333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45949.628008333333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45949.628008333333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45949.628008333333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45949.628008333333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45949.628008333333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45949.628008333333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45949.628008333333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45949.628008333333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45949.628008333333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45949.628008333333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45949.628008333333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45949.628008333333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45949.628008333333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45949.628008333333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45949.628008333333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45949.628008333333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45949.628008333333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45949.628008333333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45949.628008333333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45949.628008333333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45949.628008333333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45949.628008333333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45949.628008333333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45949.628008333333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45949.628008333333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45949.628008333333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45949.628008333333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45949.628008333333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45949.628008333333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45949.628008333333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45949.628008333333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45949.628008333333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45949.628008333333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45949.628008333333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45949.628008333333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45949.628008333333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45949.628008333333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45949.628008333333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45949.628008333333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45949.628008333333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45949.628008333333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45949.628008333333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45949.628008333333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45949.628008333333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45949.628008333333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45949.628008333333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45949.628008333333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45949.628008333333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45949.628008333333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45949.628008333333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45949.628008333333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45949.628008333333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45949.628008333333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45949.628008333333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45949.628008333333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45949.628008333333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45949.628008333333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45949.628008333333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45949.628008333333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45949.628008333333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45949.628008333333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45949.628008333333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45949.628008333333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45949.628008333333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45949.628008333333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45949.628008333333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45949.628008333333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45949.628008333333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45949.628008333333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45949.628008333333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45949.628008333333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45949.628008333333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45949.628008333333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45949.628008333333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45949.628008333333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45949.628008333333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45949.628008333333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45949.628008333333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45949.628008333333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45949.628008333333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45949.628008333333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45949.628008333333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45949.628008333333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45949.628008333333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45949.628008333333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45949.628008333333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45949.628008333333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45949.628008333333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45949.628008333333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45949.628008333333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45949.628008333333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45949.628008333333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45949.628008333333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45949.628008333333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45949.628008333333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45949.628008333333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45949.628008333333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45949.628008333333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45949.628008333333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45949.628008333333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45949.628008333333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45949.628008333333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45949.628008333333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45949.628008333333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45949.628008333333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45949.628008333333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45949.628008333333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45949.628008333333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45949.628008333333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45949.628008333333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45949.628008333333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45949.628008333333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45949.628008333333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45949.628008333333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45949.628008333333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45949.628008333333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45949.628008333333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45949.628008333333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45949.628008333333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45949.628008333333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45949.628008333333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45949.628008333333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45949.628008333333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45949.628008333333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45949.628008333333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45949.628008333333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45949.628008333333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45949.628008333333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45949.628008333333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45949.628008333333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45949.628008333333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45949.628008333333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45949.628008333333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45949.628008333333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45949.628008333333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45949.628008333333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45949.628008333333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45949.628008333333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45949.628008333333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45949.628008333333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45949.628008333333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45949.628008333333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45949.628008333333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45949.628008333333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45949.628008333333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45949.628008333333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45949.628008333333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45949.628008333333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45949.628008333333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45949.628008333333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45949.628008333333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45949.628008333333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45949.628008333333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45949.628008333333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45949.628008333333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45949.628008333333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45949.628008333333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45949.628008333333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45949.628008333333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45949.628008333333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45949.628008333333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45949.628008333333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45949.628008333333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45949.628008333333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45949.628008333333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45949.628008333333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45949.628008333333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45949.628008333333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45949.628008333333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45949.628008333333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45949.628008333333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45949.628008333333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45949.628008333333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45949.628008333333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45949.628008333333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45949.628008333333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45949.628008333333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45949.628008333333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45949.628008333333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45949.628008333333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45949.628008333333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45949.628008333333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45949.628008333333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45949.628008333333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45949.628008333333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45949.628008333333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45949.628008333333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45949.628008333333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45949.628008333333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45949.628008333333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45949.628008333333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45949.628008333333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45949.628008333333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45949.628008333333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45949.628008333333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45949.628008333333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45949.628008333333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45949.628008333333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45949.628008333333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45949.628008333333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45949.628008333333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45949.628008333333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45949.628008333333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45949.628008333333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45949.628008333333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45949.628008333333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45949.628008333333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45949.628008333333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45949.628008333333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45949.628008333333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45949.628008333333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45949.628008333333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45949.628008333333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45949.628008333333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45949.628008333333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45949.628008333333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45949.628008333333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45949.628008333333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45949.628008333333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45949.628008333333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45949.628008333333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45949.628008333333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45949.628008333333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45949.628008333333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45949.628008333333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45949.628008333333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45949.628008333333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45949.628008333333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45949.628008333333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45949.628008333333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45949.628008333333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45949.628008333333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45949.628008333333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45949.628008333333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45949.628008333333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45949.628008333333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45949.628008333333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45949.628008333333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45949.628008333333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45949.628008333333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45949.628008333333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45949.628008333333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45949.628008333333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45949.628008333333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45949.628008333333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45949.628008333333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45949.628008333333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45949.628008333333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45949.628008333333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45949.628008333333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45949.628008333333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45949.628008333333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45949.628008333333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45949.628008333333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45949.628008333333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45949.628008333333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45949.628008333333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45949.628008333333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45949.628008333333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45949.628008333333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45949.628008333333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45949.628008333333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45949.628008333333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45949.628008333333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45949.628008333333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45949.628008333333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45949.628008333333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45949.628008333333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45949.628008333333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45949.628008333333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45949.628008333333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45949.628008333333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45949.628008333333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45949.628008333333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45949.628008333333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45949.628008333333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45949.628008333333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45949.628008333333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45949.628008333333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45949.628008333333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45949.628008333333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45949.628008333333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45949.628008333333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45949.628008333333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45949.628008333333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45949.628008333333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45949.628008333333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45949.628008333333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45949.628008333333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45949.628008333333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45949.628008333333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45949.628008333333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45949.628008333333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45949.628008333333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45949.628008333333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45949.628008333333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45949.628008333333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45949.628008333333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45949.628008333333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45949.628008333333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45949.628008333333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45949.628008333333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45949.628008333333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45949.628008333333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45949.628008333333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45949.628008333333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45949.628008333333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45949.628008333333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45949.628008333333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45949.628008333333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45949.628008333333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45949.628008333333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45949.628008333333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45949.628008333333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45949.628008333333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45949.628008333333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45949.628008333333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45949.628008333333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45949.628008333333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45949.628008333333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45949.628008333333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45949.628008333333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45949.628008333333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45949.628008333333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45949.628008333333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45949.628008333333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45949.628008333333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45949.628008333333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45949.628008333333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45949.628008333333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45949.628008333333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45949.628008333333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45949.628008333333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45949.628008333333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45949.628008333333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45949.628008333333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45949.628008333333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45949.628008333333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45949.628008333333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45949.628008333333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45949.628008333333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45949.628008333333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45949.628008333333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45949.628008333333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45949.628008333333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45949.628008333333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45949.628008333333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45949.628008333333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45949.628008333333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45949.628008333333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45949.628008333333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45949.628008333333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45949.628008333333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45949.628008333333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45949.628008333333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45949.628008333333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45949.628008333333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45949.628008333333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45949.628008333333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45949.628008333333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45949.628008333333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45949.628008333333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45949.628008333333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45949.628008333333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45949.628008333333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45949.628008333333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45949.628008333333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45949.628008333333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45949.628008333333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45949.628008333333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45949.628008333333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45949.628008333333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45949.628008333333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45949.628008333333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45949.628008333333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45949.628008333333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45949.628008333333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45949.628008333333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45949.628008333333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45949.628008333333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45949.628008333333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45949.628008333333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45949.628008333333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45949.628008333333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45949.628008333333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45949.628008333333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45949.628008333333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45949.628008333333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45949.628008333333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45949.628008333333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45949.628008333333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45949.628008333333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45949.628008333333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45949.628008333333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45949.628008333333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45949.628008333333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45949.628008333333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45949.628008333333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45949.628008333333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45949.628008333333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45949.628008333333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45949.628008333333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45949.628008333333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45949.628008333333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45949.628008333333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45949.628008333333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45949.628008333333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45949.628008333333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45949.628008333333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45949.628008333333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45949.628008333333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45949.628008333333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45949.628008333333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45949.628008333333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45949.628008333333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45949.628008333333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45949.628008333333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45949.628008333333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45949.628008333333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45949.628008333333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45949.628008333333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45949.628008333333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45949.628008333333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45949.628008333333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45949.628008333333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45949.628008333333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45949.628008333333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45949.628008333333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45949.628008333333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45949.628008333333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45949.628008333333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45949.628008333333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45949.628008333333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45949.628008333333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45949.628008333333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45949.628008333333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45949.628008333333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45949.628008333333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45949.628008333333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45949.628008333333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45949.628008333333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45949.628008333333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45949.628008333333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45949.628008333333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45949.628008333333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45949.628008333333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45949.628008333333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45949.628008333333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45949.628008333333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tabSelected="1" workbookViewId="0">
      <selection activeCell="D23" sqref="D2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246.14729074073693</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123"/>
      <c r="E3" s="100"/>
      <c r="F3" s="125"/>
      <c r="G3" s="126">
        <f ca="1">IFERROR(NOW()-F3,"")</f>
        <v>45949.628008333333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45949.628008333333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45949.628008333333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45949.628008333333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45949.628008333333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45949.628008333333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45949.628008333333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45949.628008333333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45949.628008333333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45949.628008333333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45949.628008333333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45949.628008333333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45949.628008333333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45949.628008333333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45949.628008333333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45949.628008333333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45949.628008333333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45949.628008333333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45949.628008333333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45949.628008333333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45949.628008333333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45949.628008333333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45949.628008333333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45949.628008333333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45949.628008333333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45949.628008333333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45949.628008333333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45949.628008333333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45949.628008333333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45949.628008333333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45949.628008333333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45949.628008333333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45949.628008333333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45949.628008333333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45949.628008333333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45949.628008333333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45949.628008333333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45949.628008333333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45949.628008333333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45949.628008333333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45949.628008333333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45949.628008333333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45949.628008333333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45949.628008333333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45949.628008333333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45949.628008333333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45949.628008333333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45949.628008333333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45949.628008333333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45949.628008333333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45949.628008333333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45949.628008333333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45949.628008333333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45949.628008333333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45949.628008333333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45949.628008333333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45949.628008333333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45949.628008333333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45949.628008333333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45949.628008333333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45949.628008333333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45949.628008333333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45949.628008333333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45949.628008333333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45949.628008333333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45949.628008333333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45949.628008333333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45949.628008333333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45949.628008333333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45949.628008333333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45949.628008333333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45949.628008333333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45949.628008333333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45949.628008333333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45949.628008333333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45949.628008333333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45949.628008333333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45949.628008333333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45949.628008333333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45949.628008333333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45949.628008333333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45949.628008333333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45949.628008333333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45949.628008333333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45949.628008333333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45949.628008333333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45949.628008333333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45949.628008333333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45949.628008333333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45949.628008333333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45949.628008333333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45949.628008333333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45949.628008333333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45949.628008333333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45949.628008333333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45949.628008333333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45949.628008333333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45949.628008333333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45949.628008333333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45949.628008333333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45949.628008333333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45949.628008333333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45949.628008333333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45949.628008333333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45949.628008333333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45949.628008333333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45949.628008333333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45949.628008333333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45949.628008333333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45949.628008333333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45949.628008333333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45949.628008333333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45949.628008333333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45949.628008333333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45949.628008333333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45949.628008333333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45949.628008333333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45949.628008333333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45949.628008333333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45949.628008333333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45949.628008333333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45949.628008333333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45949.628008333333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45949.628008333333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45949.628008333333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45949.628008333333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45949.628008333333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45949.628008333333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45949.628008333333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45949.628008333333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45949.628008333333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45949.628008333333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45949.628008333333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45949.628008333333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45949.628008333333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45949.628008333333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45949.628008333333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45949.628008333333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45949.628008333333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45949.628008333333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45949.628008333333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45949.628008333333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45949.628008333333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45949.628008333333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45949.628008333333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45949.628008333333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45949.628008333333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45949.628008333333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45949.628008333333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45949.628008333333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45949.628008333333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45949.628008333333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45949.628008333333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45949.628008333333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45949.628008333333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45949.628008333333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45949.628008333333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45949.628008333333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45949.628008333333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45949.628008333333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45949.628008333333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45949.628008333333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45949.628008333333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45949.628008333333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45949.628008333333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45949.628008333333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45949.628008333333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45949.628008333333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45949.628008333333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45949.628008333333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45949.628008333333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45949.628008333333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45949.628008333333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45949.628008333333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45949.628008333333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45949.628008333333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45949.628008333333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45949.628008333333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45949.628008333333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45949.628008333333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45949.628008333333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45949.628008333333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45949.628008333333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45949.628008333333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45949.628008333333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45949.628008333333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45949.628008333333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45949.628008333333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45949.628008333333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45949.628008333333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45949.628008333333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45949.628008333333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45949.628008333333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45949.628008333333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45949.628008333333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45949.628008333333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45949.628008333333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45949.628008333333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45949.628008333333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45949.628008333333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45949.628008333333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45949.628008333333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45949.628008333333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45949.628008333333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45949.628008333333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45949.628008333333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45949.628008333333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45949.628008333333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45949.628008333333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45949.628008333333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45949.628008333333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45949.628008333333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45949.628008333333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45949.628008333333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45949.628008333333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45949.628008333333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45949.628008333333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45949.628008333333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45949.628008333333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45949.628008333333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45949.628008333333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45949.628008333333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45949.628008333333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45949.628008333333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45949.628008333333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45949.628008333333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45949.628008333333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45949.628008333333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45949.628008333333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45949.628008333333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45949.628008333333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45949.628008333333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45949.628008333333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45949.628008333333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45949.628008333333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45949.628008333333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45949.628008333333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45949.628008333333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45949.628008333333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45949.628008333333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45949.628008333333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45949.628008333333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45949.628008333333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45949.628008333333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45949.628008333333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45949.628008333333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45949.628008333333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45949.628008333333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45949.628008333333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45949.628008333333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45949.628008333333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45949.628008333333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45949.628008333333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45949.628008333333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45949.628008333333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45949.628008333333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45949.628008333333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45949.628008333333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45949.628008333333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45949.628008333333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45949.628008333333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45949.628008333333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45949.628008333333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45949.628008333333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45949.628008333333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45949.628008333333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45949.628008333333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45949.628008333333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45949.628008333333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45949.628008333333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45949.628008333333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45949.628008333333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45949.628008333333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45949.628008333333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45949.628008333333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45949.628008333333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45949.628008333333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45949.628008333333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45949.628008333333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45949.628008333333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45949.628008333333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45949.628008333333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45949.628008333333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45949.628008333333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45949.628008333333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45949.628008333333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45949.628008333333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45949.628008333333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45949.628008333333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45949.628008333333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45949.628008333333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45949.628008333333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45949.628008333333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45949.628008333333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45949.628008333333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45949.628008333333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45949.628008333333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45949.628008333333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45949.628008333333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45949.628008333333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45949.628008333333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45949.628008333333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45949.628008333333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45949.628008333333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45949.628008333333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45949.628008333333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45949.628008333333</v>
      </c>
      <c r="H309" s="125"/>
      <c r="I309" s="121" t="str">
        <f>IFERROR(VLOOKUP(D309,DB!A:F,6,0),"")</f>
        <v/>
      </c>
      <c r="J309" s="121" t="str">
        <f>IFERROR(VLOOKUP(D309,DB!A:G,7,0),"")</f>
        <v/>
      </c>
      <c r="K309" s="127"/>
      <c r="L309" s="123" t="str">
        <f>IFERROR(VLOOKUP(D309,DB!A:I,9,0),"")</f>
        <v/>
      </c>
    </row>
    <row r="310" spans="1:12" ht="15" customHeight="1">
      <c r="A310" s="128"/>
      <c r="B310" s="128" t="str">
        <f>IFERROR(VLOOKUP(D310,DB!A:K,11,0),"")</f>
        <v/>
      </c>
      <c r="C310" s="129"/>
      <c r="D310" s="130"/>
      <c r="E310" s="131"/>
      <c r="F310" s="132"/>
      <c r="G310" s="133">
        <f ca="1">IFERROR(NOW()-F310,"")</f>
        <v>45949.628008333333</v>
      </c>
      <c r="H310" s="132"/>
      <c r="I310" s="128" t="str">
        <f>IFERROR(VLOOKUP(D310,DB!A:F,6,0),"")</f>
        <v/>
      </c>
      <c r="J310" s="128" t="str">
        <f>IFERROR(VLOOKUP(D310,DB!A:G,7,0),"")</f>
        <v/>
      </c>
      <c r="K310" s="134"/>
      <c r="L310" s="130" t="str">
        <f>IFERROR(VLOOKUP(D310,DB!A:I,9,0),"")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39056</v>
      </c>
      <c r="B2" s="37" t="str">
        <f>IFERROR(VLOOKUP(D2,DB!A:K,11,0),"")</f>
        <v>R5</v>
      </c>
      <c r="C2" s="37">
        <v>3</v>
      </c>
      <c r="D2" s="120" t="s">
        <v>36000</v>
      </c>
      <c r="E2" s="37" t="s">
        <v>38964</v>
      </c>
      <c r="F2" s="38">
        <v>45891.832060185188</v>
      </c>
      <c r="G2" s="150">
        <f ca="1">IFERROR(NOW()-F2,"")</f>
        <v>57.795948148144817</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50">
        <f t="shared" ref="G3" ca="1" si="0">IFERROR(NOW()-F3,"")</f>
        <v>23.439131018516491</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4.8564342592580942</v>
      </c>
      <c r="H4" s="38">
        <v>45944.676192129627</v>
      </c>
      <c r="I4" s="37" t="str">
        <f>IFERROR(VLOOKUP(D4,DB!A:F,6,0),"")</f>
        <v>SCECO</v>
      </c>
      <c r="J4" s="37" t="str">
        <f>IFERROR(VLOOKUP(D4,DB!A:G,7,0),"")</f>
        <v>Dead</v>
      </c>
      <c r="K4" s="37" t="s">
        <v>39061</v>
      </c>
      <c r="L4" s="37" t="str">
        <f>IFERROR(VLOOKUP(D4,DB!A:I,9,0),"")</f>
        <v>Latis</v>
      </c>
    </row>
    <row r="5" spans="1:13" ht="45.75">
      <c r="A5" s="163" t="s">
        <v>39062</v>
      </c>
      <c r="B5" s="163" t="str">
        <f>IFERROR(VLOOKUP(D5,DB!A:K,11,0),"")</f>
        <v>R5</v>
      </c>
      <c r="C5" s="163">
        <v>1</v>
      </c>
      <c r="D5" s="163" t="s">
        <v>34747</v>
      </c>
      <c r="E5" s="163" t="s">
        <v>39045</v>
      </c>
      <c r="F5" s="164">
        <v>45948.661111111112</v>
      </c>
      <c r="G5" s="165">
        <f ca="1">IFERROR(NOW()-F5,"")</f>
        <v>0.96689722222072305</v>
      </c>
      <c r="H5" s="164">
        <v>45948.661111111112</v>
      </c>
      <c r="I5" s="163" t="str">
        <f>IFERROR(VLOOKUP(D5,DB!A:F,6,0),"")</f>
        <v>SCECO</v>
      </c>
      <c r="J5" s="163" t="str">
        <f>IFERROR(VLOOKUP(D5,DB!A:G,7,0),"")</f>
        <v>Dead</v>
      </c>
      <c r="K5" s="163" t="s">
        <v>39063</v>
      </c>
      <c r="L5" s="163" t="str">
        <f>IFERROR(VLOOKUP(D5,DB!A:I,9,0),"")</f>
        <v>Latis</v>
      </c>
    </row>
    <row r="6" spans="1:13" ht="15">
      <c r="A6" s="163"/>
      <c r="B6" s="163" t="str">
        <f>IFERROR(VLOOKUP(D6,DB!A:K,11,0),"")</f>
        <v/>
      </c>
      <c r="C6" s="163"/>
      <c r="D6" s="163"/>
      <c r="E6" s="163"/>
      <c r="F6" s="164"/>
      <c r="G6" s="165">
        <f ca="1">IFERROR(NOW()-F6,"")</f>
        <v>45949.628008333333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45949.628008333333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45949.628008333333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45949.628008333333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45949.628008333333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45949.628008333333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45949.628008333333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45949.628008333333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45949.628008333333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45949.628008333333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45949.628008333333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45949.628008333333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45949.628008333333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45949.628008333333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45949.628008333333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45949.628008333333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45949.628008333333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45949.628008333333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45949.628008333333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45949.628008333333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45949.628008333333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45949.628008333333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45949.628008333333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45949.628008333333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45949.628008333333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45949.628008333333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45949.628008333333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45949.628008333333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45949.628008333333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45949.628008333333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45949.628008333333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45949.628008333333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45949.628008333333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45949.628008333333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45949.628008333333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45949.628008333333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45949.628008333333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45949.628008333333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45949.628008333333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45949.628008333333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45949.628008333333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45949.628008333333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45949.628008333333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45949.628008333333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45949.628008333333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45949.628008333333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45949.628008333333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45949.628008333333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45949.628008333333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45949.628008333333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45949.628008333333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45949.628008333333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45949.628008333333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45949.628008333333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45949.628008333333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45949.628008333333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45949.628008333333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45949.628008333333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45949.628008333333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45949.628008333333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45949.628008333333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45949.628008333333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45949.628008333333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45949.628008333333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45949.628008333333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45949.628008333333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45949.628008333333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45949.628008333333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45949.628008333333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45949.628008333333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45949.628008333333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45949.628008333333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45949.628008333333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45949.628008333333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45949.628008333333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45949.628008333333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45949.628008333333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45949.628008333333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45949.628008333333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45949.628008333333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45949.628008333333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45949.628008333333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45949.628008333333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45949.628008333333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45949.628008333333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45949.628008333333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45949.628008333333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45949.628008333333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45949.628008333333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45949.628008333333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45949.628008333333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45949.628008333333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45949.628008333333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45949.628008333333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45949.628008333333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45949.628008333333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45949.628008333333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45949.628008333333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45949.628008333333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45949.628008333333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45949.628008333333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45949.628008333333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45949.628008333333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45949.628008333333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45949.628008333333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45949.628008333333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45949.628008333333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45949.628008333333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45949.628008333333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45949.628008333333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45949.628008333333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45949.628008333333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45949.628008333333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45949.628008333333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45949.628008333333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45949.628008333333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45949.628008333333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45949.628008333333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45949.628008333333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45949.628008333333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45949.628008333333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45949.628008333333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45949.628008333333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45949.628008333333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45949.628008333333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45949.628008333333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45949.628008333333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45949.628008333333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45949.628008333333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45949.628008333333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45949.628008333333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45949.628008333333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45949.628008333333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45949.628008333333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45949.628008333333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45949.628008333333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45949.628008333333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45949.628008333333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45949.628008333333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45949.628008333333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45949.628008333333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45949.628008333333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45949.628008333333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45949.628008333333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45949.628008333333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45949.628008333333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45949.628008333333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45949.628008333333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45949.628008333333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45949.628008333333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45949.628008333333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45949.628008333333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45949.628008333333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45949.628008333333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45949.628008333333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45949.628008333333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45949.628008333333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45949.628008333333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45949.628008333333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45949.628008333333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45949.628008333333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45949.628008333333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45949.628008333333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45949.628008333333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45949.628008333333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45949.628008333333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45949.628008333333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45949.628008333333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45949.628008333333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45949.628008333333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45949.628008333333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45949.628008333333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45949.628008333333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45949.628008333333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45949.628008333333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45949.628008333333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45949.628008333333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45949.628008333333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45949.628008333333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45949.628008333333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45949.628008333333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45949.628008333333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45949.628008333333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45949.628008333333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45949.628008333333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45949.628008333333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45949.628008333333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45949.628008333333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45949.628008333333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45949.628008333333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45949.628008333333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45949.628008333333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45949.628008333333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45949.628008333333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45949.628008333333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45949.628008333333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45949.628008333333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45949.628008333333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45949.628008333333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45949.628008333333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45949.628008333333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45949.628008333333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45949.628008333333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45949.628008333333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45949.628008333333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45949.628008333333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45949.628008333333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45949.628008333333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45949.628008333333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45949.628008333333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45949.628008333333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45949.628008333333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45949.628008333333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45949.628008333333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45949.628008333333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45949.628008333333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45949.628008333333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45949.628008333333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45949.628008333333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45949.628008333333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45949.628008333333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45949.628008333333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45949.628008333333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45949.628008333333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45949.628008333333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45949.628008333333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45949.628008333333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45949.628008333333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45949.628008333333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45949.628008333333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45949.628008333333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45949.628008333333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45949.628008333333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45949.628008333333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45949.628008333333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45949.628008333333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45949.628008333333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45949.628008333333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45949.628008333333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45949.628008333333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45949.628008333333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45949.628008333333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45949.628008333333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45949.628008333333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45949.628008333333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45949.628008333333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45949.628008333333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45949.628008333333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45949.628008333333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45949.628008333333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45949.628008333333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45949.628008333333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45949.628008333333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45949.628008333333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45949.628008333333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45949.628008333333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45949.628008333333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45949.628008333333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45949.628008333333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45949.628008333333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45949.628008333333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45949.628008333333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45949.628008333333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45949.628008333333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45949.628008333333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45949.628008333333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45949.628008333333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45949.628008333333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45949.628008333333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45949.628008333333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45949.628008333333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45949.628008333333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45949.628008333333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45949.628008333333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45949.628008333333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45949.628008333333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45949.628008333333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45949.628008333333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45949.628008333333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45949.628008333333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45949.628008333333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45949.628008333333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45949.628008333333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45949.628008333333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45949.628008333333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45949.628008333333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45949.628008333333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45949.628008333333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45949.628008333333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45949.628008333333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45949.628008333333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45949.628008333333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45949.628008333333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45949.628008333333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45949.628008333333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45949.628008333333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45949.628008333333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45949.628008333333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45949.628008333333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45949.628008333333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45949.628008333333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45949.628008333333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45949.628008333333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45949.628008333333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45949.628008333333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45949.628008333333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45949.628008333333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45949.628008333333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45949.628008333333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45949.628008333333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45949.628008333333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45949.628008333333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45949.628008333333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45949.628008333333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45949.628008333333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45949.628008333333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45949.628008333333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45949.628008333333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45949.628008333333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45949.628008333333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45949.628008333333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45949.628008333333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45949.628008333333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45949.628008333333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45949.628008333333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45949.628008333333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45949.628008333333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45949.628008333333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45949.628008333333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45949.628008333333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45949.628008333333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45949.628008333333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45949.628008333333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45949.628008333333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45949.628008333333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45949.628008333333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45949.628008333333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45949.628008333333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45949.628008333333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45949.628008333333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45949.628008333333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45949.628008333333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45949.628008333333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45949.628008333333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45949.628008333333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45949.628008333333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45949.628008333333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45949.628008333333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45949.628008333333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45949.628008333333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45949.628008333333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45949.628008333333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45949.628008333333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45949.628008333333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45949.628008333333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45949.628008333333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45949.628008333333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45949.628008333333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45949.628008333333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45949.628008333333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45949.628008333333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45949.628008333333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45949.628008333333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45949.628008333333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45949.628008333333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45949.628008333333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45949.628008333333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45949.628008333333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45949.628008333333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45949.628008333333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45949.628008333333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45949.628008333333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45949.628008333333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45949.628008333333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45949.628008333333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45949.628008333333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45949.628008333333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45949.628008333333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45949.628008333333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45949.628008333333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45949.628008333333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45949.628008333333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45949.628008333333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45949.628008333333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45949.628008333333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45949.628008333333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45949.628008333333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45949.628008333333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45949.628008333333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45949.628008333333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45949.628008333333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45949.628008333333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45949.628008333333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45949.628008333333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45949.628008333333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45949.628008333333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45949.628008333333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45949.628008333333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45949.628008333333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45949.628008333333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45949.628008333333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45949.628008333333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45949.628008333333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45949.628008333333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45949.628008333333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45949.628008333333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45949.628008333333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45949.628008333333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45949.628008333333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45949.628008333333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45949.628008333333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45949.628008333333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45949.628008333333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45949.628008333333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45949.628008333333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45949.628008333333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45949.628008333333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45949.628008333333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45949.628008333333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45949.628008333333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45949.628008333333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45949.628008333333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45949.628008333333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45949.628008333333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45949.628008333333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45949.628008333333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45949.628008333333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45949.628008333333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45949.628008333333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45949.628008333333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45949.628008333333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45949.628008333333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45949.628008333333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45949.628008333333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45949.628008333333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45949.628008333333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45949.628008333333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45949.628008333333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45949.628008333333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45949.628008333333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45949.628008333333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45949.628008333333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45949.628008333333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45949.628008333333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45949.628008333333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45949.628008333333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45949.628008333333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45949.628008333333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45949.628008333333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45949.628008333333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45949.628008333333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45949.628008333333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45949.628008333333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45949.628008333333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45949.628008333333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45949.628008333333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45949.628008333333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45949.628008333333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45949.628008333333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45949.628008333333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45949.628008333333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45949.628008333333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45949.628008333333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45949.628008333333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45949.628008333333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45949.628008333333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45949.628008333333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45949.628008333333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45949.628008333333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45949.628008333333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45949.628008333333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45949.628008333333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45949.628008333333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45949.628008333333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45949.628008333333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45949.628008333333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45949.628008333333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45949.628008333333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45949.628008333333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45949.628008333333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45949.628008333333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45949.628008333333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45949.628008333333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45949.628008333333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45949.628008333333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45949.628008333333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45949.628008333333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45949.628008333333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45949.628008333333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45949.628008333333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45949.628008333333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45949.628008333333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45949.628008333333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45949.628008333333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45949.628008333333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45949.628008333333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45949.628008333333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45949.628008333333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45949.628008333333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45949.628008333333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45949.628008333333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45949.628008333333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45949.628008333333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45949.628008333333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45949.628008333333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45949.628008333333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45949.628008333333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45949.628008333333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45949.628008333333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45949.628008333333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45949.628008333333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45949.628008333333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45949.628008333333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45949.628008333333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45949.628008333333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45949.628008333333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45949.628008333333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45949.628008333333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45949.628008333333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45949.628008333333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45949.628008333333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45949.628008333333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45949.628008333333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45949.628008333333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45949.628008333333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45949.628008333333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45949.628008333333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45949.628008333333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45949.628008333333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45949.628008333333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45949.628008333333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45949.628008333333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45949.628008333333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45949.628008333333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45949.628008333333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45949.628008333333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45949.628008333333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45949.628008333333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45949.628008333333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45949.628008333333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45949.628008333333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45949.628008333333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45949.628008333333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45949.628008333333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45949.628008333333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45949.628008333333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45949.628008333333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45949.628008333333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2"/>
  <sheetViews>
    <sheetView workbookViewId="0">
      <selection activeCell="C12" sqref="C1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39064</v>
      </c>
      <c r="B2" s="143" t="str">
        <f>IFERROR(VLOOKUP(D2,DB!A:K,11,0),"")</f>
        <v>R6</v>
      </c>
      <c r="C2" s="142">
        <v>1</v>
      </c>
      <c r="D2" s="143" t="s">
        <v>34282</v>
      </c>
      <c r="E2" s="142" t="s">
        <v>38964</v>
      </c>
      <c r="F2" s="145">
        <v>45939.529062499998</v>
      </c>
      <c r="G2" s="144">
        <f ca="1">IFERROR(NOW()-F2,"-")</f>
        <v>10.098945833335165</v>
      </c>
      <c r="H2" s="145">
        <v>45927.987534722219</v>
      </c>
      <c r="I2" s="143" t="str">
        <f>IFERROR(VLOOKUP(D2,DB!A:F,6,0),"")</f>
        <v>SCECO</v>
      </c>
      <c r="J2" s="143" t="str">
        <f>IFERROR(VLOOKUP(D2,DB!A:G,7,0),"")</f>
        <v>Vandalized</v>
      </c>
      <c r="K2" s="142" t="s">
        <v>39065</v>
      </c>
      <c r="L2" s="143" t="str">
        <f>IFERROR(VLOOKUP(D2,DB!A:I,9,0),"")</f>
        <v>Latis</v>
      </c>
    </row>
    <row r="3" spans="1:16383" ht="31.5" customHeight="1">
      <c r="A3" s="142" t="s">
        <v>39066</v>
      </c>
      <c r="B3" s="142" t="str">
        <f>IFERROR(VLOOKUP(D3,DB!A:K,11,0),"")</f>
        <v>R6</v>
      </c>
      <c r="C3" s="142">
        <v>1</v>
      </c>
      <c r="D3" s="142" t="s">
        <v>34126</v>
      </c>
      <c r="E3" s="142" t="s">
        <v>38964</v>
      </c>
      <c r="F3" s="145">
        <v>45948.910879629628</v>
      </c>
      <c r="G3" s="144">
        <f ca="1">IFERROR(NOW()-F3,"-")</f>
        <v>0.7171287037053844</v>
      </c>
      <c r="H3" s="145">
        <v>45948.903344907405</v>
      </c>
      <c r="I3" s="142" t="str">
        <f>IFERROR(VLOOKUP(D3,DB!A:F,6,0),"")</f>
        <v>SCECO</v>
      </c>
      <c r="J3" s="142" t="str">
        <f>IFERROR(VLOOKUP(D3,DB!A:G,7,0),"")</f>
        <v>Vandalized</v>
      </c>
      <c r="K3" s="142" t="s">
        <v>39067</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39068</v>
      </c>
      <c r="B4" s="142" t="str">
        <f>IFERROR(VLOOKUP(D4,DB!A:K,11,0),"")</f>
        <v>R6</v>
      </c>
      <c r="C4" s="142">
        <v>1</v>
      </c>
      <c r="D4" s="142" t="s">
        <v>35558</v>
      </c>
      <c r="E4" s="142" t="s">
        <v>39069</v>
      </c>
      <c r="F4" s="145">
        <v>45949.134895833333</v>
      </c>
      <c r="G4" s="144">
        <f ca="1">IFERROR(NOW()-F4,"-")</f>
        <v>0.4931125000002794</v>
      </c>
      <c r="H4" s="145">
        <v>45949.147256944445</v>
      </c>
      <c r="I4" s="142" t="str">
        <f>IFERROR(VLOOKUP(D4,DB!A:F,6,0),"")</f>
        <v>SCECO</v>
      </c>
      <c r="J4" s="142" t="str">
        <f>IFERROR(VLOOKUP(D4,DB!A:G,7,0),"")</f>
        <v>Vandalized</v>
      </c>
      <c r="K4" s="142" t="s">
        <v>39070</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c r="B5" s="105" t="str">
        <f>IFERROR(VLOOKUP(D5,DB!A:K,11,0),"")</f>
        <v/>
      </c>
      <c r="C5" s="107"/>
      <c r="D5" s="105"/>
      <c r="E5" s="108"/>
      <c r="F5" s="109"/>
      <c r="G5" s="78">
        <f ca="1">IFERROR(NOW()-F5,"-")</f>
        <v>45949.628008333333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45949.628008333333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45949.628008333333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45949.628008333333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45949.628008333333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45949.628008333333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45949.628008333333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45949.628008333333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45949.628008333333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45949.628008333333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45949.628008333333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45949.628008333333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45949.628008333333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45949.628008333333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45949.628008333333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45949.628008333333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45949.628008333333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45949.628008333333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45949.628008333333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45949.628008333333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45949.628008333333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45949.628008333333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45949.628008333333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45949.628008333333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45949.628008333333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45949.628008333333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45949.628008333333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45949.628008333333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45949.628008333333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45949.628008333333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45949.628008333333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45949.628008333333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45949.628008333333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45949.628008333333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45949.628008333333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45949.628008333333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45949.628008333333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45949.628008333333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45949.628008333333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45949.628008333333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45949.628008333333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45949.628008333333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45949.628008333333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45949.628008333333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45949.628008333333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45949.628008333333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45949.628008333333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45949.628008333333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45949.628008333333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45949.628008333333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45949.628008333333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45949.628008333333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45949.628008333333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45949.628008333333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45949.628008333333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45949.628008333333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45949.628008333333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45949.628008333333</v>
      </c>
      <c r="H62" s="109"/>
      <c r="I62" s="105" t="str">
        <f>IFERROR(VLOOKUP(D62,DB!A:F,6,0),"")</f>
        <v/>
      </c>
      <c r="J62" s="104" t="str">
        <f>IFERROR(VLOOKUP(D62,DB!A:G,7,0),"")</f>
        <v/>
      </c>
      <c r="K62" s="110"/>
      <c r="L62" s="111" t="str">
        <f>IFERROR(VLOOKUP(D62,DB!A:I,9,0),"")</f>
        <v/>
      </c>
    </row>
  </sheetData>
  <dataValidations count="2">
    <dataValidation allowBlank="1" showInputMessage="1" showErrorMessage="1" sqref="E1" xr:uid="{380493DB-286A-4683-AF55-C78F04945A49}"/>
    <dataValidation type="list" allowBlank="1" showInputMessage="1" showErrorMessage="1" sqref="E2:E3 E5:E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2025-10-19T12:04:21Z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