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468" documentId="13_ncr:1_{F6CB121F-512D-4AA6-A0C1-0FB36C537598}" xr6:coauthVersionLast="47" xr6:coauthVersionMax="47" xr10:uidLastSave="{F02EA5F1-3739-41C7-84C9-815813E1C69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 i="4"/>
  <c r="G4" i="4"/>
  <c r="I4" i="4"/>
  <c r="J4" i="4"/>
  <c r="L4" i="4"/>
  <c r="B5" i="4"/>
  <c r="G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<sst xmlns="http://schemas.openxmlformats.org/spreadsheetml/2006/main" count="178612" uniqueCount="39086">
  <si>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</si>
  <si>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</si>
  <si>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</si>
  <si>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</si>
  <si>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</si>
  <si>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</si>
  <si>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</si>
  <si>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</si>
  <si>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</si>
  <si>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</si>
  <si>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</si>
  <si>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</si>
  <si>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</si>
  <si>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</si>
  <si>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</si>
  <si>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</si>
  <si>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</si>
  <si>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</si>
  <si>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</si>
  <si>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</si>
  <si>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</si>
  <si>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</si>
  <si>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</si>
  <si>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</si>
  <si>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</si>
  <si>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</si>
  <si>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</si>
  <si>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</si>
  <si>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</si>
  <si>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</si>
  <si>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</si>
  <si>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</si>
  <si>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</si>
  <si>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</si>
  <si>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</si>
  <si>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</si>
  <si>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</si>
  <si>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</si>
  <si>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</si>
  <si>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</si>
  <si>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</si>
  <si>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</si>
  <si>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</si>
  <si>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</si>
  <si>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</si>
  <si>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</si>
  <si>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</si>
  <si>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</si>
  <si>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</si>
  <si>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</si>
  <si>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</si>
  <si>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</si>
  <si>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</si>
  <si>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</si>
  <si>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</si>
  <si>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</si>
  <si>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</si>
  <si>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</si>
  <si>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</si>
  <si>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</si>
  <si>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</si>
  <si>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</si>
  <si>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</si>
  <si>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</si>
  <si>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</si>
  <si>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</si>
  <si>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</si>
  <si>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</si>
  <si>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</si>
  <si>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</si>
  <si>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</si>
  <si>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</si>
  <si>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</si>
  <si>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</si>
  <si>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</si>
  <si>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</si>
  <si>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</si>
  <si>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</si>
  <si>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</si>
  <si>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</si>
  <si>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</si>
  <si>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</si>
  <si>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</si>
  <si>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</si>
  <si>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</si>
  <si>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</si>
  <si>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</si>
  <si>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</si>
  <si>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</si>
  <si>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</si>
  <si>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</si>
  <si>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</si>
  <si>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</si>
  <si>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</si>
  <si>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</si>
  <si>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</si>
  <si>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</si>
  <si>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</si>
  <si>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</si>
  <si>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</si>
  <si>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</si>
  <si>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</si>
  <si>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</si>
  <si>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</si>
  <si>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</si>
  <si>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</si>
  <si>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</si>
  <si>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</si>
  <si>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</si>
  <si>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</si>
  <si>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</si>
  <si>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</si>
  <si>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</si>
  <si>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</si>
  <si>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</si>
  <si>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</si>
  <si>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</si>
  <si>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</si>
  <si>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</si>
  <si>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</si>
  <si>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</si>
  <si>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</si>
  <si>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</si>
  <si>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</si>
  <si>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</si>
  <si>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</si>
  <si>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</si>
  <si>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</si>
  <si>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</si>
  <si>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</si>
  <si>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</si>
  <si>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</si>
  <si>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</si>
  <si>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</si>
  <si>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</si>
  <si>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</si>
  <si>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</si>
  <si>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</si>
  <si>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</si>
  <si>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</si>
  <si>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</si>
  <si>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</si>
  <si>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</si>
  <si>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</si>
  <si>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</si>
  <si>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</si>
  <si>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</si>
  <si>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</si>
  <si>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</si>
  <si>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</si>
  <si>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</si>
  <si>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</si>
  <si>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</si>
  <si>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</si>
  <si>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</si>
  <si>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</si>
  <si>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</si>
  <si>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</si>
  <si>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</si>
  <si>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</si>
  <si>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</si>
  <si>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</si>
  <si>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</si>
  <si>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</si>
  <si>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</si>
  <si>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</si>
  <si>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</si>
  <si>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</si>
  <si>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</si>
  <si>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</si>
  <si>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</si>
  <si>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</si>
  <si>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</si>
  <si>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</si>
  <si>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</si>
  <si>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</si>
  <si>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</si>
  <si>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</si>
  <si>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</si>
  <si>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</si>
  <si>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</si>
  <si>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</si>
  <si>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</si>
  <si>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</si>
  <si>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</si>
  <si>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</si>
  <si>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</si>
  <si>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</si>
  <si>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</si>
  <si>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</si>
  <si>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</si>
  <si>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</si>
  <si>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</si>
  <si>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</si>
  <si>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</si>
  <si>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</si>
  <si>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</si>
  <si>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</si>
  <si>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</si>
  <si>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</si>
  <si>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</si>
  <si>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</si>
  <si>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</si>
  <si>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</si>
  <si>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</si>
  <si>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</si>
  <si>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</si>
  <si>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</si>
  <si>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</si>
  <si>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</si>
  <si>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</si>
  <si>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</si>
  <si>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</si>
  <si>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</si>
  <si>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</si>
  <si>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</si>
  <si>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</si>
  <si>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</si>
  <si>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</si>
  <si>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</si>
  <si>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</si>
  <si>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</si>
  <si>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</si>
  <si>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</si>
  <si>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</si>
  <si>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</si>
  <si>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</si>
  <si>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</si>
  <si>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</si>
  <si>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</si>
  <si>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</si>
  <si>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</si>
  <si>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</si>
  <si>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</si>
  <si>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</si>
  <si>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</si>
  <si>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</si>
  <si>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</si>
  <si>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</si>
  <si>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</si>
  <si>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</si>
  <si>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</si>
  <si>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</si>
  <si>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</si>
  <si>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</si>
  <si>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</si>
  <si>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</si>
  <si>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</si>
  <si>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</si>
  <si>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</si>
  <si>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</si>
  <si>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</si>
  <si>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</si>
  <si>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</si>
  <si>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</si>
  <si>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</si>
  <si>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</si>
  <si>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</si>
  <si>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</si>
  <si>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</si>
  <si>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</si>
  <si>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</si>
  <si>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</si>
  <si>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</si>
  <si>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</si>
  <si>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</si>
  <si>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</si>
  <si>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</si>
  <si>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</si>
  <si>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</si>
  <si>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</si>
  <si>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</si>
  <si>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</si>
  <si>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</si>
  <si>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</si>
  <si>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</si>
  <si>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</si>
  <si>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</si>
  <si>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</si>
  <si>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</si>
  <si>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</si>
  <si>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</si>
  <si>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</si>
  <si>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</si>
  <si>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</si>
  <si>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</si>
  <si>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</si>
  <si>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</si>
  <si>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</si>
  <si>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</si>
  <si>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</si>
  <si>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</si>
  <si>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</si>
  <si>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</si>
  <si>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</si>
  <si>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</si>
  <si>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</si>
  <si>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</si>
  <si>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</si>
  <si>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</si>
  <si>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</si>
  <si>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</si>
  <si>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</si>
  <si>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</si>
  <si>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</si>
  <si>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</si>
  <si>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</si>
  <si>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</si>
  <si>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</si>
  <si>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</si>
  <si>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</si>
  <si>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</si>
  <si>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</si>
  <si>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</si>
  <si>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</si>
  <si>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</si>
  <si>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</si>
  <si>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</si>
  <si>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</si>
  <si>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</si>
  <si>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</si>
  <si>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</si>
  <si>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</si>
  <si>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</si>
  <si>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</si>
  <si>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</si>
  <si>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</si>
  <si>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</si>
  <si>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</si>
  <si>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</si>
  <si>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</si>
  <si>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</si>
  <si>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</si>
  <si>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</si>
  <si>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</si>
  <si>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</si>
  <si>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</si>
  <si>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</si>
  <si>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</si>
  <si>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</si>
  <si>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</si>
  <si>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</si>
  <si>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</si>
  <si>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</si>
  <si>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</si>
  <si>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</si>
  <si>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</si>
  <si>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</si>
  <si>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</si>
  <si>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</si>
  <si>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</si>
  <si>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</si>
  <si>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</si>
  <si>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</si>
  <si>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</si>
  <si>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</si>
  <si>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</si>
  <si>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</si>
  <si>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</si>
  <si>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</si>
  <si>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</si>
  <si>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</si>
  <si>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</si>
  <si>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</si>
  <si>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</si>
  <si>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</si>
  <si>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</si>
  <si>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</si>
  <si>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</si>
  <si>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</si>
  <si>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</si>
  <si>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</si>
  <si>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</si>
  <si>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</si>
  <si>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</si>
  <si>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</si>
  <si>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</si>
  <si>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</si>
  <si>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</si>
  <si>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</si>
  <si>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</si>
  <si>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</si>
  <si>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</si>
  <si>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</si>
  <si>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</si>
  <si>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</si>
  <si>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</si>
  <si>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</si>
  <si>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</si>
  <si>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</si>
  <si>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</si>
  <si>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</si>
  <si>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</si>
  <si>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</si>
  <si>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</si>
  <si>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</si>
  <si>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</si>
  <si>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</si>
  <si>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</si>
  <si>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</si>
  <si>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</si>
  <si>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</si>
  <si>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</si>
  <si>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</si>
  <si>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</si>
  <si>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</si>
  <si>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</si>
  <si>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</si>
  <si>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</si>
  <si>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</si>
  <si>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</si>
  <si>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</si>
  <si>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</si>
  <si>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</si>
  <si>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</si>
  <si>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</si>
  <si>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</si>
  <si>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</si>
  <si>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</si>
  <si>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</si>
  <si>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</si>
  <si>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</si>
  <si>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</si>
  <si>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</si>
  <si>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</si>
  <si>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</si>
  <si>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</si>
  <si>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</si>
  <si>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</si>
  <si>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</si>
  <si>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</si>
  <si>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</si>
  <si>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</si>
  <si>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</si>
  <si>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</si>
  <si>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</si>
  <si>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</si>
  <si>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</si>
  <si>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</si>
  <si>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</si>
  <si>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</si>
  <si>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</si>
  <si>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</si>
  <si>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</si>
  <si>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</si>
  <si>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</si>
  <si>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</si>
  <si>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</si>
  <si>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</si>
  <si>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</si>
  <si>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</si>
  <si>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</si>
  <si>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</si>
  <si>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</si>
  <si>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</si>
  <si>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</si>
  <si>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</si>
  <si>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</si>
  <si>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</si>
  <si>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</si>
  <si>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</si>
  <si>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</si>
  <si>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</si>
  <si>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</si>
  <si>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</si>
  <si>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</si>
  <si>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</si>
  <si>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</si>
  <si>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</si>
  <si>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</si>
  <si>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</si>
  <si>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</si>
  <si>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</si>
  <si>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</si>
  <si>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</si>
  <si>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</si>
  <si>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</si>
  <si>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</si>
  <si>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</si>
  <si>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</si>
  <si>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</si>
  <si>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</si>
  <si>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</si>
  <si>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</si>
  <si>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</si>
  <si>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</si>
  <si>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</si>
  <si>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</si>
  <si>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</si>
  <si>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</si>
  <si>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</si>
  <si>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</si>
  <si>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</si>
  <si>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</si>
  <si>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</si>
  <si>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</si>
  <si>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</si>
  <si>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</si>
  <si>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</si>
  <si>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</si>
  <si>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</si>
  <si>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</si>
  <si>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</si>
  <si>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</si>
  <si>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</si>
  <si>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</si>
  <si>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</si>
  <si>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</si>
  <si>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</si>
  <si>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</si>
  <si>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</si>
  <si>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</si>
  <si>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</si>
  <si>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</si>
  <si>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</si>
  <si>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</si>
  <si>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</si>
  <si>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</si>
  <si>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</si>
  <si>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</si>
  <si>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</si>
  <si>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</si>
  <si>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</si>
  <si>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</si>
  <si>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</si>
  <si>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</si>
  <si>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</si>
  <si>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</si>
  <si>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</si>
  <si>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</si>
  <si>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</si>
  <si>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</si>
  <si>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</si>
  <si>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</si>
  <si>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</si>
  <si>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</si>
  <si>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</si>
  <si>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</si>
  <si>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</si>
  <si>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</si>
  <si>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</si>
  <si>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</si>
  <si>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</si>
  <si>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</si>
  <si>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</si>
  <si>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</si>
  <si>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</si>
  <si>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</si>
  <si>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</si>
  <si>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</si>
  <si>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</si>
  <si>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</si>
  <si>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</si>
  <si>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</si>
  <si>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</si>
  <si>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</si>
  <si>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</si>
  <si>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</si>
  <si>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</si>
  <si>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</si>
  <si>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</si>
  <si>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</si>
  <si>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</si>
  <si>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</si>
  <si>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</si>
  <si>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</si>
  <si>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</si>
  <si>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</si>
  <si>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</si>
  <si>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</si>
  <si>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</si>
  <si>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</si>
  <si>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</si>
  <si>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</si>
  <si>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</si>
  <si>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</si>
  <si>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</si>
  <si>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</si>
  <si>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</si>
  <si>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</si>
  <si>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</si>
  <si>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</si>
  <si>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</si>
  <si>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</si>
  <si>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</si>
  <si>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</si>
  <si>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</si>
  <si>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</si>
  <si>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</si>
  <si>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</si>
  <si>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</si>
  <si>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</si>
  <si>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</si>
  <si>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</si>
  <si>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</si>
  <si>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</si>
  <si>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</si>
  <si>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</si>
  <si>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</si>
  <si>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</si>
  <si>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</si>
  <si>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</si>
  <si>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</si>
  <si>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</si>
  <si>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</si>
  <si>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</si>
  <si>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</si>
  <si>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</si>
  <si>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</si>
  <si>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</si>
  <si>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</si>
  <si>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</si>
  <si>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</si>
  <si>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</si>
  <si>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</si>
  <si>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</si>
  <si>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</si>
  <si>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</si>
  <si>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</si>
  <si>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</si>
  <si>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</si>
  <si>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</si>
  <si>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</si>
  <si>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</si>
  <si>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</si>
  <si>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</si>
  <si>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</si>
  <si>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</si>
  <si>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</si>
  <si>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</si>
  <si>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</si>
  <si>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</si>
  <si>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</si>
  <si>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</si>
  <si>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</si>
  <si>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</si>
  <si>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</si>
  <si>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</si>
  <si>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</si>
  <si>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</si>
  <si>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</si>
  <si>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</si>
  <si>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</si>
  <si>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</si>
  <si>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</si>
  <si>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</si>
  <si>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</si>
  <si>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</si>
  <si>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</si>
  <si>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</si>
  <si>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</si>
  <si>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</si>
  <si>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</si>
  <si>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</si>
  <si>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</si>
  <si>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</si>
  <si>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</si>
  <si>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</si>
  <si>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</si>
  <si>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</si>
  <si>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</si>
  <si>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</si>
  <si>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</si>
  <si>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</si>
  <si>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</si>
  <si>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</si>
  <si>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</si>
  <si>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</si>
  <si>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</si>
  <si>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</si>
  <si>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</si>
  <si>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</si>
  <si>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</si>
  <si>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</si>
  <si>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</si>
  <si>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</si>
  <si>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</si>
  <si>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</si>
  <si>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</si>
  <si>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</si>
  <si>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</si>
  <si>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</si>
  <si>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</si>
  <si>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</si>
  <si>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</si>
  <si>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</si>
  <si>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</si>
  <si>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</si>
  <si>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</si>
  <si>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</si>
  <si>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</si>
  <si>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</si>
  <si>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</si>
  <si>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</si>
  <si>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</si>
  <si>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</si>
  <si>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</si>
  <si>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</si>
  <si>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</si>
  <si>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</si>
  <si>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</si>
  <si>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</si>
  <si>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</si>
  <si>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</si>
  <si>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</si>
  <si>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</si>
  <si>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</si>
  <si>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</si>
  <si>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</si>
  <si>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</si>
  <si>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</si>
  <si>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</si>
  <si>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</si>
  <si>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</si>
  <si>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</si>
  <si>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</si>
  <si>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</si>
  <si>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</si>
  <si>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</si>
  <si>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</si>
  <si>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</si>
  <si>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</si>
  <si>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</si>
  <si>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</si>
  <si>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</si>
  <si>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</si>
  <si>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</si>
  <si>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</si>
  <si>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</si>
  <si>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</si>
  <si>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</si>
  <si>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</si>
  <si>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</si>
  <si>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</si>
  <si>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</si>
  <si>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</si>
  <si>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</si>
  <si>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</si>
  <si>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</si>
  <si>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</si>
  <si>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</si>
  <si>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</si>
  <si>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</si>
  <si>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</si>
  <si>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</si>
  <si>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</si>
  <si>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</si>
  <si>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</si>
  <si>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</si>
  <si>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</si>
  <si>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</si>
  <si>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</si>
  <si>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</si>
  <si>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</si>
  <si>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</si>
  <si>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</si>
  <si>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</si>
  <si>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</si>
  <si>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</si>
  <si>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</si>
  <si>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</si>
  <si>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</si>
  <si>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</si>
  <si>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</si>
  <si>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</si>
  <si>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</si>
  <si>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</si>
  <si>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</si>
  <si>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</si>
  <si>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</si>
  <si>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</si>
  <si>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</si>
  <si>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</si>
  <si>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</si>
  <si>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</si>
  <si>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</si>
  <si>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</si>
  <si>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</si>
  <si>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</si>
  <si>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</si>
  <si>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</si>
  <si>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</si>
  <si>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</si>
  <si>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</si>
  <si>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</si>
  <si>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</si>
  <si>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</si>
  <si>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</si>
  <si>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</si>
  <si>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</si>
  <si>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</si>
  <si>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</si>
  <si>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</si>
  <si>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</si>
  <si>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</si>
  <si>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</si>
  <si>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</si>
  <si>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</si>
  <si>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</si>
  <si>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</si>
  <si>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</si>
  <si>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</si>
  <si>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</si>
  <si>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</si>
  <si>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</si>
  <si>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</si>
  <si>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</si>
  <si>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</si>
  <si>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</si>
  <si>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</si>
  <si>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</si>
  <si>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</si>
  <si>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</si>
  <si>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</si>
  <si>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</si>
  <si>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</si>
  <si>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</si>
  <si>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</si>
  <si>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</si>
  <si>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</si>
  <si>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</si>
  <si>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</si>
  <si>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</si>
  <si>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</si>
  <si>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</si>
  <si>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</si>
  <si>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</si>
  <si>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</si>
  <si>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</si>
  <si>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</si>
  <si>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</si>
  <si>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</si>
  <si>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</si>
  <si>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</si>
  <si>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</si>
  <si>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</si>
  <si>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</si>
  <si>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</si>
  <si>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</si>
  <si>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</si>
  <si>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</si>
  <si>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</si>
  <si>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</si>
  <si>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</si>
  <si>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</si>
  <si>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</si>
  <si>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</si>
  <si>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</si>
  <si>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</si>
  <si>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</si>
  <si>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</si>
  <si>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</si>
  <si>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</si>
  <si>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</si>
  <si>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</si>
  <si>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</si>
  <si>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</si>
  <si>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</si>
  <si>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</si>
  <si>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</si>
  <si>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</si>
  <si>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</si>
  <si>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</si>
  <si>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</si>
  <si>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</si>
  <si>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</si>
  <si>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</si>
  <si>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</si>
  <si>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</si>
  <si>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</si>
  <si>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</si>
  <si>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</si>
  <si>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</si>
  <si>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</si>
  <si>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</si>
  <si>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</si>
  <si>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</si>
  <si>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</si>
  <si>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</si>
  <si>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</si>
  <si>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</si>
  <si>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</si>
  <si>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</si>
  <si>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</si>
  <si>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</si>
  <si>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</si>
  <si>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</si>
  <si>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</si>
  <si>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</si>
  <si>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</si>
  <si>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</si>
  <si>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</si>
  <si>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</si>
  <si>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</si>
  <si>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</si>
  <si>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</si>
  <si>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</si>
  <si>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</si>
  <si>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</si>
  <si>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</si>
  <si>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</si>
  <si>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</si>
  <si>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</si>
  <si>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</si>
  <si>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</si>
  <si>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</si>
  <si>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</si>
  <si>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</si>
  <si>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</si>
  <si>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</si>
  <si>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</si>
  <si>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</si>
  <si>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</si>
  <si>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</si>
  <si>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</si>
  <si>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</si>
  <si>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</si>
  <si>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</si>
  <si>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</si>
  <si>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</si>
  <si>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</si>
  <si>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</si>
  <si>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</si>
  <si>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</si>
  <si>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</si>
  <si>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</si>
  <si>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</si>
  <si>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</si>
  <si>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</si>
  <si>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</si>
  <si>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</si>
  <si>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</si>
  <si>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</si>
  <si>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</si>
  <si>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</si>
  <si>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</si>
  <si>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</si>
  <si>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</si>
  <si>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</si>
  <si>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</si>
  <si>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</si>
  <si>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</si>
  <si>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</si>
  <si>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</si>
  <si>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</si>
  <si>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</si>
  <si>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</si>
  <si>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</si>
  <si>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</si>
  <si>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</si>
  <si>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</si>
  <si>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</si>
  <si>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</si>
  <si>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</si>
  <si>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</si>
  <si>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</si>
  <si>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</si>
  <si>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</si>
  <si>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</si>
  <si>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</si>
  <si>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</si>
  <si>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</si>
  <si>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</si>
  <si>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</si>
  <si>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</si>
  <si>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</si>
  <si>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</si>
  <si>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</si>
  <si>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</si>
  <si>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</si>
  <si>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</si>
  <si>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</si>
  <si>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</si>
  <si>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</si>
  <si>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</si>
  <si>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</si>
  <si>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</si>
  <si>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</si>
  <si>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</si>
  <si>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</si>
  <si>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</si>
  <si>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</si>
  <si>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</si>
  <si>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</si>
  <si>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</si>
  <si>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</si>
  <si>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</si>
  <si>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</si>
  <si>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</si>
  <si>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</si>
  <si>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</si>
  <si>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</si>
  <si>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</si>
  <si>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</si>
  <si>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</si>
  <si>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</si>
  <si>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</si>
  <si>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</si>
  <si>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</si>
  <si>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</si>
  <si>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</si>
  <si>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</si>
  <si>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</si>
  <si>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</si>
  <si>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</si>
  <si>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</si>
  <si>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</si>
  <si>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</si>
  <si>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</si>
  <si>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</si>
  <si>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</si>
  <si>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</si>
  <si>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</si>
  <si>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</si>
  <si>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</si>
  <si>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</si>
  <si>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</si>
  <si>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</si>
  <si>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</si>
  <si>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</si>
  <si>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</si>
  <si>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</si>
  <si>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</si>
  <si>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</si>
  <si>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</si>
  <si>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</si>
  <si>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</si>
  <si>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</si>
  <si>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</si>
  <si>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</si>
  <si>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</si>
  <si>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</si>
  <si>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</si>
  <si>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</si>
  <si>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</si>
  <si>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</si>
  <si>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</si>
  <si>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</si>
  <si>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</si>
  <si>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</si>
  <si>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</si>
  <si>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</si>
  <si>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</si>
  <si>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</si>
  <si>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</si>
  <si>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</si>
  <si>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</si>
  <si>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</si>
  <si>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</si>
  <si>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</si>
  <si>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</si>
  <si>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</si>
  <si>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</si>
  <si>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</si>
  <si>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</si>
  <si>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</si>
  <si>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</si>
  <si>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</si>
  <si>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</si>
  <si>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</si>
  <si>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</si>
  <si>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</si>
  <si>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</si>
  <si>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</si>
  <si>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</si>
  <si>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</si>
  <si>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</si>
  <si>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</si>
  <si>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</si>
  <si>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</si>
  <si>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</si>
  <si>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</si>
  <si>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</si>
  <si>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</si>
  <si>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</si>
  <si>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</si>
  <si>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</si>
  <si>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</si>
  <si>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</si>
  <si>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</si>
  <si>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</si>
  <si>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</si>
  <si>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</si>
  <si>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</si>
  <si>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</si>
  <si>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</si>
  <si>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</si>
  <si>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</si>
  <si>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</si>
  <si>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</si>
  <si>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</si>
  <si>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</si>
  <si>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</si>
  <si>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</si>
  <si>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</si>
  <si>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</si>
  <si>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</si>
  <si>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</si>
  <si>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</si>
  <si>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</si>
  <si>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</si>
  <si>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</si>
  <si>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</si>
  <si>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</si>
  <si>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</si>
  <si>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</si>
  <si>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</si>
  <si>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</si>
  <si>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</si>
  <si>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</si>
  <si>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</si>
  <si>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</si>
  <si>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</si>
  <si>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</si>
  <si>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</si>
  <si>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</si>
  <si>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</si>
  <si>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</si>
  <si>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</si>
  <si>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</si>
  <si>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</si>
  <si>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</si>
  <si>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</si>
  <si>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</si>
  <si>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</si>
  <si>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</si>
  <si>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</si>
  <si>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</si>
  <si>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</si>
  <si>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</si>
  <si>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</si>
  <si>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</si>
  <si>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</si>
  <si>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</si>
  <si>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</si>
  <si>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</si>
  <si>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</si>
  <si>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</si>
  <si>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</si>
  <si>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</si>
  <si>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</si>
  <si>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</si>
  <si>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</si>
  <si>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</si>
  <si>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</si>
  <si>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</si>
  <si>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</si>
  <si>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</si>
  <si>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</si>
  <si>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</si>
  <si>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</si>
  <si>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</si>
  <si>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</si>
  <si>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</si>
  <si>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</si>
  <si>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</si>
  <si>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</si>
  <si>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</si>
  <si>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</si>
  <si>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</si>
  <si>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</si>
  <si>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</si>
  <si>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</si>
  <si>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</si>
  <si>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</si>
  <si>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</si>
  <si>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</si>
  <si>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</si>
  <si>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</si>
  <si>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</si>
  <si>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</si>
  <si>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</si>
  <si>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</si>
  <si>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</si>
  <si>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</si>
  <si>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</si>
  <si>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</si>
  <si>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</si>
  <si>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</si>
  <si>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</si>
  <si>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</si>
  <si>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</si>
  <si>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</si>
  <si>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</si>
  <si>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</si>
  <si>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</si>
  <si>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</si>
  <si>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</si>
  <si>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</si>
  <si>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</si>
  <si>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</si>
  <si>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</si>
  <si>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</si>
  <si>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</si>
  <si>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</si>
  <si>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</si>
  <si>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</si>
  <si>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</si>
  <si>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</si>
  <si>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</si>
  <si>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</si>
  <si>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</si>
  <si>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</si>
  <si>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</si>
  <si>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</si>
  <si>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</si>
  <si>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</si>
  <si>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</si>
  <si>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</si>
  <si>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</si>
  <si>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</si>
  <si>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</si>
  <si>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</si>
  <si>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</si>
  <si>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</si>
  <si>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</si>
  <si>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</si>
  <si>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</si>
  <si>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</si>
  <si>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</si>
  <si>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</si>
  <si>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</si>
  <si>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</si>
  <si>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</si>
  <si>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</si>
  <si>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</si>
  <si>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</si>
  <si>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</si>
  <si>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</si>
  <si>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</si>
  <si>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</si>
  <si>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</si>
  <si>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</si>
  <si>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</si>
  <si>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</si>
  <si>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</si>
  <si>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</si>
  <si>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</si>
  <si>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</si>
  <si>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</si>
  <si>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</si>
  <si>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</si>
  <si>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</si>
  <si>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</si>
  <si>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</si>
  <si>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</si>
  <si>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</si>
  <si>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</si>
  <si>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</si>
  <si>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</si>
  <si>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</si>
  <si>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</si>
  <si>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</si>
  <si>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</si>
  <si>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</si>
  <si>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</si>
  <si>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</si>
  <si>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</si>
  <si>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</si>
  <si>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</si>
  <si>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</si>
  <si>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</si>
  <si>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</si>
  <si>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</si>
  <si>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</si>
  <si>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</si>
  <si>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</si>
  <si>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</si>
  <si>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</si>
  <si>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</si>
  <si>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</si>
  <si>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</si>
  <si>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</si>
  <si>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</si>
  <si>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</si>
  <si>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</si>
  <si>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</si>
  <si>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</si>
  <si>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</si>
  <si>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</si>
  <si>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</si>
  <si>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</si>
  <si>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</si>
  <si>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</si>
  <si>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</si>
  <si>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</si>
  <si>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</si>
  <si>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</si>
  <si>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</si>
  <si>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</si>
  <si>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</si>
  <si>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</si>
  <si>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</si>
  <si>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</si>
  <si>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</si>
  <si>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</si>
  <si>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</si>
  <si>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</si>
  <si>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</si>
  <si>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</si>
  <si>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</si>
  <si>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</si>
  <si>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</si>
  <si>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</si>
  <si>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</si>
  <si>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</si>
  <si>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</si>
  <si>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</si>
  <si>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</si>
  <si>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</si>
  <si>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</si>
  <si>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</si>
  <si>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</si>
  <si>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</si>
  <si>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</si>
  <si>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</si>
  <si>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</si>
  <si>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</si>
  <si>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</si>
  <si>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</si>
  <si>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</si>
  <si>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</si>
  <si>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</si>
  <si>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</si>
  <si>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</si>
  <si>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</si>
  <si>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</si>
  <si>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</si>
  <si>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</si>
  <si>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</si>
  <si>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</si>
  <si>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</si>
  <si>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</si>
  <si>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</si>
  <si>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</si>
  <si>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</si>
  <si>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</si>
  <si>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</si>
  <si>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</si>
  <si>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</si>
  <si>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</si>
  <si>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</si>
  <si>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</si>
  <si>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</si>
  <si>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</si>
  <si>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</si>
  <si>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</si>
  <si>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</si>
  <si>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</si>
  <si>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</si>
  <si>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</si>
  <si>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</si>
  <si>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</si>
  <si>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</si>
  <si>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</si>
  <si>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</si>
  <si>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</si>
  <si>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</si>
  <si>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</si>
  <si>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</si>
  <si>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</si>
  <si>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</si>
  <si>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</si>
  <si>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</si>
  <si>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</si>
  <si>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</si>
  <si>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</si>
  <si>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</si>
  <si>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</si>
  <si>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</si>
  <si>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</si>
  <si>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</si>
  <si>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</si>
  <si>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</si>
  <si>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</si>
  <si>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</si>
  <si>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</si>
  <si>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</si>
  <si>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</si>
  <si>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</si>
  <si>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</si>
  <si>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</si>
  <si>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</si>
  <si>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</si>
  <si>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</si>
  <si>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</si>
  <si>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</si>
  <si>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</si>
  <si>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</si>
  <si>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</si>
  <si>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</si>
  <si>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</si>
  <si>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</si>
  <si>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</si>
  <si>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</si>
  <si>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</si>
  <si>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</si>
  <si>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</si>
  <si>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</si>
  <si>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</si>
  <si>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</si>
  <si>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</si>
  <si>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</si>
  <si>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</si>
  <si>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</si>
  <si>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</si>
  <si>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</si>
  <si>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</si>
  <si>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</si>
  <si>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</si>
  <si>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</si>
  <si>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</si>
  <si>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</si>
  <si>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</si>
  <si>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</si>
  <si>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</si>
  <si>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</si>
  <si>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</si>
  <si>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</si>
  <si>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</si>
  <si>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</si>
  <si>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</si>
  <si>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</si>
  <si>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</si>
  <si>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</si>
  <si>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</si>
  <si>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</si>
  <si>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</si>
  <si>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</si>
  <si>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</si>
  <si>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</si>
  <si>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</si>
  <si>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</si>
  <si>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</si>
  <si>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</si>
  <si>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</si>
  <si>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</si>
  <si>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</si>
  <si>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</si>
  <si>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</si>
  <si>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</si>
  <si>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</si>
  <si>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</si>
  <si>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</si>
  <si>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</si>
  <si>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</si>
  <si>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</si>
  <si>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</si>
  <si>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</si>
  <si>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</si>
  <si>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</si>
  <si>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</si>
  <si>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</si>
  <si>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</si>
  <si>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</si>
  <si>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</si>
  <si>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</si>
  <si>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</si>
  <si>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</si>
  <si>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</si>
  <si>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</si>
  <si>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</si>
  <si>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</si>
  <si>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</si>
  <si>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</si>
  <si>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</si>
  <si>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</si>
  <si>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</si>
  <si>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</si>
  <si>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</si>
  <si>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</si>
  <si>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</si>
  <si>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</si>
  <si>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</si>
  <si>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</si>
  <si>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</si>
  <si>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</si>
  <si>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</si>
  <si>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</si>
  <si>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</si>
  <si>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</si>
  <si>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</si>
  <si>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</si>
  <si>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</si>
  <si>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</si>
  <si>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</si>
  <si>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</si>
  <si>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</si>
  <si>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</si>
  <si>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</si>
  <si>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</si>
  <si>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</si>
  <si>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</si>
  <si>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</si>
  <si>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</si>
  <si>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</si>
  <si>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</si>
  <si>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</si>
  <si>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</si>
  <si>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</si>
  <si>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</si>
  <si>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</si>
  <si>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</si>
  <si>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</si>
  <si>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</si>
  <si>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</si>
  <si>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</si>
  <si>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</si>
  <si>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</si>
  <si>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</si>
  <si>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</si>
  <si>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</si>
  <si>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</si>
  <si>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</si>
  <si>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</si>
  <si>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</si>
  <si>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</si>
  <si>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</si>
  <si>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</si>
  <si>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</si>
  <si>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</si>
  <si>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</si>
  <si>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</si>
  <si>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</si>
  <si>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</si>
  <si>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</si>
  <si>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</si>
  <si>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</si>
  <si>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</si>
  <si>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</si>
  <si>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</si>
  <si>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</si>
  <si>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</si>
  <si>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</si>
  <si>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</si>
  <si>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</si>
  <si>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</si>
  <si>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</si>
  <si>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</si>
  <si>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</si>
  <si>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</si>
  <si>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</si>
  <si>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</si>
  <si>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</si>
  <si>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</si>
  <si>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</si>
  <si>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</si>
  <si>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</si>
  <si>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</si>
  <si>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</si>
  <si>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</si>
  <si>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</si>
  <si>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</si>
  <si>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</si>
  <si>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</si>
  <si>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</si>
  <si>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</si>
  <si>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</si>
  <si>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</si>
  <si>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</si>
  <si>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</si>
  <si>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</si>
  <si>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</si>
  <si>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</si>
  <si>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</si>
  <si>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</si>
  <si>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</si>
  <si>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</si>
  <si>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</si>
  <si>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</si>
  <si>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</si>
  <si>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</si>
  <si>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</si>
  <si>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</si>
  <si>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</si>
  <si>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</si>
  <si>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</si>
  <si>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</si>
  <si>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</si>
  <si>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</si>
  <si>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</si>
  <si>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</si>
  <si>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</si>
  <si>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</si>
  <si>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</si>
  <si>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</si>
  <si>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</si>
  <si>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</si>
  <si>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</si>
  <si>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</si>
  <si>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</si>
  <si>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</si>
  <si>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</si>
  <si>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</si>
  <si>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</si>
  <si>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</si>
  <si>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</si>
  <si>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</si>
  <si>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</si>
  <si>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</si>
  <si>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</si>
  <si>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</si>
  <si>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</si>
  <si>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</si>
  <si>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</si>
  <si>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</si>
  <si>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</si>
  <si>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</si>
  <si>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</si>
  <si>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</si>
  <si>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</si>
  <si>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</si>
  <si>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</si>
  <si>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</si>
  <si>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</si>
  <si>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</si>
  <si>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</si>
  <si>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</si>
  <si>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</si>
  <si>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</si>
  <si>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</si>
  <si>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</si>
  <si>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</si>
  <si>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</si>
  <si>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</si>
  <si>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</si>
  <si>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</si>
  <si>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</si>
  <si>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</si>
  <si>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</si>
  <si>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</si>
  <si>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</si>
  <si>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</si>
  <si>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</si>
  <si>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</si>
  <si>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</si>
  <si>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</si>
  <si>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</si>
  <si>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</si>
  <si>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</si>
  <si>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</si>
  <si>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</si>
  <si>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</si>
  <si>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</si>
  <si>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</si>
  <si>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</si>
  <si>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</si>
  <si>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</si>
  <si>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</si>
  <si>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</si>
  <si>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</si>
  <si>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</si>
  <si>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</si>
  <si>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</si>
  <si>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</si>
  <si>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</si>
  <si>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</si>
  <si>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</si>
  <si>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</si>
  <si>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</si>
  <si>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</si>
  <si>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</si>
  <si>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</si>
  <si>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</si>
  <si>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</si>
  <si>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</si>
  <si>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</si>
  <si>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</si>
  <si>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</si>
  <si>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</si>
  <si>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</si>
  <si>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</si>
  <si>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</si>
  <si>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</si>
  <si>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</si>
  <si>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</si>
  <si>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</si>
  <si>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</si>
  <si>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</si>
  <si>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</si>
  <si>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</si>
  <si>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</si>
  <si>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</si>
  <si>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</si>
  <si>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</si>
  <si>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</si>
  <si>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</si>
  <si>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</si>
  <si>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</si>
  <si>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</si>
  <si>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</si>
  <si>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</si>
  <si>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</si>
  <si>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</si>
  <si>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</si>
  <si>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</si>
  <si>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</si>
  <si>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</si>
  <si>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</si>
  <si>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</si>
  <si>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</si>
  <si>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</si>
  <si>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</si>
  <si>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</si>
  <si>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</si>
  <si>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</si>
  <si>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</si>
  <si>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</si>
  <si>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</si>
  <si>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</si>
  <si>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</si>
  <si>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</si>
  <si>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</si>
  <si>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</si>
  <si>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</si>
  <si>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</si>
  <si>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</si>
  <si>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</si>
  <si>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</si>
  <si>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</si>
  <si>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</si>
  <si>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</si>
  <si>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</si>
  <si>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</si>
  <si>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</si>
  <si>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</si>
  <si>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</si>
  <si>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</si>
  <si>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</si>
  <si>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</si>
  <si>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</si>
  <si>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</si>
  <si>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</si>
  <si>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</si>
  <si>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</si>
  <si>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</si>
  <si>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</si>
  <si>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</si>
  <si>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</si>
  <si>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</si>
  <si>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</si>
  <si>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</si>
  <si>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</si>
  <si>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</si>
  <si>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</si>
  <si>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</si>
  <si>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</si>
  <si>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</si>
  <si>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</si>
  <si>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</si>
  <si>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</si>
  <si>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</si>
  <si>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</si>
  <si>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</si>
  <si>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</si>
  <si>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</si>
  <si>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</si>
  <si>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</si>
  <si>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</si>
  <si>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</si>
  <si>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</si>
  <si>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</si>
  <si>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</si>
  <si>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</si>
  <si>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</si>
  <si>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</si>
  <si>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</si>
  <si>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</si>
  <si>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</si>
  <si>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</si>
  <si>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</si>
  <si>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</si>
  <si>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</si>
  <si>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</si>
  <si>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</si>
  <si>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</si>
  <si>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</si>
  <si>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</si>
  <si>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</si>
  <si>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</si>
  <si>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</si>
  <si>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</si>
  <si>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</si>
  <si>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</si>
  <si>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</si>
  <si>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</si>
  <si>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</si>
  <si>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</si>
  <si>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</si>
  <si>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</si>
  <si>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</si>
  <si>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</si>
  <si>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</si>
  <si>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</si>
  <si>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</si>
  <si>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</si>
  <si>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</si>
  <si>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</si>
  <si>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</si>
  <si>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</si>
  <si>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</si>
  <si>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</si>
  <si>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</si>
  <si>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</si>
  <si>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</si>
  <si>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</si>
  <si>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</si>
  <si>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</si>
  <si>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</si>
  <si>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</si>
  <si>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</si>
  <si>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</si>
  <si>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</si>
  <si>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</si>
  <si>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</si>
  <si>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</si>
  <si>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</si>
  <si>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</si>
  <si>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</si>
  <si>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</si>
  <si>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</si>
  <si>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</si>
  <si>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</si>
  <si>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</si>
  <si>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</si>
  <si>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</si>
  <si>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</si>
  <si>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</si>
  <si>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</si>
  <si>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</si>
  <si>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</si>
  <si>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</si>
  <si>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</si>
  <si>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</si>
  <si>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</si>
  <si>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</si>
  <si>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</si>
  <si>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</si>
  <si>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</si>
  <si>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</si>
  <si>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</si>
  <si>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</si>
  <si>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</si>
  <si>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</si>
  <si>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</si>
  <si>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</si>
  <si>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</si>
  <si>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</si>
  <si>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</si>
  <si>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</si>
  <si>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</si>
  <si>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</si>
  <si>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</si>
  <si>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</si>
  <si>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</si>
  <si>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</si>
  <si>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</si>
  <si>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</si>
  <si>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</si>
  <si>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</si>
  <si>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</si>
  <si>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</si>
  <si>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</si>
  <si>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</si>
  <si>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</si>
  <si>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</si>
  <si>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</si>
  <si>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</si>
  <si>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</si>
  <si>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</si>
  <si>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</si>
  <si>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</si>
  <si>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</si>
  <si>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</si>
  <si>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</si>
  <si>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</si>
  <si>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</si>
  <si>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</si>
  <si>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</si>
  <si>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</si>
  <si>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</si>
  <si>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</si>
  <si>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</si>
  <si>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</si>
  <si>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</si>
  <si>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</si>
  <si>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</si>
  <si>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</si>
  <si>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</si>
  <si>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</si>
  <si>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</si>
  <si>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</si>
  <si>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</si>
  <si>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</si>
  <si>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</si>
  <si>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</si>
  <si>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</si>
  <si>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</si>
  <si>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</si>
  <si>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</si>
  <si>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</si>
  <si>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</si>
  <si>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</si>
  <si>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</si>
  <si>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</si>
  <si>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</si>
  <si>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</si>
  <si>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</si>
  <si>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</si>
  <si>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</si>
  <si>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</si>
  <si>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</si>
  <si>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</si>
  <si>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</si>
  <si>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</si>
  <si>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</si>
  <si>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</si>
  <si>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</si>
  <si>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</si>
  <si>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</si>
  <si>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</si>
  <si>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</si>
  <si>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</si>
  <si>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</si>
  <si>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</si>
  <si>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</si>
  <si>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</si>
  <si>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</si>
  <si>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</si>
  <si>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</si>
  <si>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</si>
  <si>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</si>
  <si>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</si>
  <si>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</si>
  <si>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</si>
  <si>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</si>
  <si>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</si>
  <si>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</si>
  <si>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</si>
  <si>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</si>
  <si>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</si>
  <si>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</si>
  <si>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</si>
  <si>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</si>
  <si>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</si>
  <si>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</si>
  <si>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</si>
  <si>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</si>
  <si>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</si>
  <si>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</si>
  <si>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</si>
  <si>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</si>
  <si>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</si>
  <si>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</si>
  <si>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</si>
  <si>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</si>
  <si>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</si>
  <si>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</si>
  <si>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</si>
  <si>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</si>
  <si>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</si>
  <si>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</si>
  <si>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</si>
  <si>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</si>
  <si>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</si>
  <si>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</si>
  <si>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</si>
  <si>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</si>
  <si>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</si>
  <si>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</si>
  <si>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</si>
  <si>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</si>
  <si>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</si>
  <si>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</si>
  <si>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</si>
  <si>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</si>
  <si>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</si>
  <si>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</si>
  <si>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</si>
  <si>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</si>
  <si>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</si>
  <si>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</si>
  <si>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</si>
  <si>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</si>
  <si>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</si>
  <si>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</si>
  <si>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</si>
  <si>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</si>
  <si>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</si>
  <si>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</si>
  <si>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</si>
  <si>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</si>
  <si>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</si>
  <si>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</si>
  <si>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</si>
  <si>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</si>
  <si>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</si>
  <si>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</si>
  <si>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</si>
  <si>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</si>
  <si>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</si>
  <si>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</si>
  <si>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</si>
  <si>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</si>
  <si>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</si>
  <si>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</si>
  <si>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</si>
  <si>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</si>
  <si>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</si>
  <si>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</si>
  <si>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</si>
  <si>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</si>
  <si>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</si>
  <si>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</si>
  <si>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</si>
  <si>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</si>
  <si>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</si>
  <si>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</si>
  <si>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</si>
  <si>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</si>
  <si>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</si>
  <si>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</si>
  <si>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</si>
  <si>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</si>
  <si>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</si>
  <si>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</si>
  <si>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</si>
  <si>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</si>
  <si>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</si>
  <si>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</si>
  <si>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</si>
  <si>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</si>
  <si>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</si>
  <si>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</si>
  <si>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</si>
  <si>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</si>
  <si>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</si>
  <si>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</si>
  <si>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</si>
  <si>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</si>
  <si>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</si>
  <si>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</si>
  <si>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</si>
  <si>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</si>
  <si>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</si>
  <si>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</si>
  <si>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</si>
  <si>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</si>
  <si>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</si>
  <si>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</si>
  <si>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</si>
  <si>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</si>
  <si>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</si>
  <si>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</si>
  <si>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</si>
  <si>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</si>
  <si>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</si>
  <si>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</si>
  <si>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</si>
  <si>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</si>
  <si>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</si>
  <si>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</si>
  <si>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</si>
  <si>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</si>
  <si>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</si>
  <si>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</si>
  <si>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</si>
  <si>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</si>
  <si>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</si>
  <si>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</si>
  <si>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</si>
  <si>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</si>
  <si>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</si>
  <si>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</si>
  <si>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</si>
  <si>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</si>
  <si>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</si>
  <si>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</si>
  <si>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</si>
  <si>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</si>
  <si>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</si>
  <si>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</si>
  <si>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</si>
  <si>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</si>
  <si>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</si>
  <si>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</si>
  <si>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</si>
  <si>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</si>
  <si>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</si>
  <si>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</si>
  <si>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</si>
  <si>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</si>
  <si>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</si>
  <si>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</si>
  <si>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</si>
  <si>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</si>
  <si>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</si>
  <si>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</si>
  <si>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</si>
  <si>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</si>
  <si>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</si>
  <si>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</si>
  <si>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</si>
  <si>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</si>
  <si>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</si>
  <si>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</si>
  <si>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</si>
  <si>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</si>
  <si>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</si>
  <si>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</si>
  <si>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</si>
  <si>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</si>
  <si>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</si>
  <si>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</si>
  <si>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</si>
  <si>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</si>
  <si>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</si>
  <si>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</si>
  <si>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</si>
  <si>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</si>
  <si>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</si>
  <si>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</si>
  <si>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</si>
  <si>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</si>
  <si>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</si>
  <si>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</si>
  <si>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</si>
  <si>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</si>
  <si>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</si>
  <si>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</si>
  <si>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</si>
  <si>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</si>
  <si>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</si>
  <si>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</si>
  <si>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</si>
  <si>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</si>
  <si>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</si>
  <si>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</si>
  <si>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</si>
  <si>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</si>
  <si>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</si>
  <si>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</si>
  <si>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</si>
  <si>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</si>
  <si>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</si>
  <si>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</si>
  <si>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</si>
  <si>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</si>
  <si>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</si>
  <si>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</si>
  <si>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</si>
  <si>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</si>
  <si>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</si>
  <si>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</si>
  <si>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</si>
  <si>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</si>
  <si>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</si>
  <si>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</si>
  <si>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</si>
  <si>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</si>
  <si>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</si>
  <si>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</si>
  <si>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</si>
  <si>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</si>
  <si>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</si>
  <si>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</si>
  <si>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</si>
  <si>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</si>
  <si>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</si>
  <si>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</si>
  <si>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</si>
  <si>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</si>
  <si>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</si>
  <si>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</si>
  <si>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</si>
  <si>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</si>
  <si>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</si>
  <si>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</si>
  <si>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</si>
  <si>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</si>
  <si>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</si>
  <si>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</si>
  <si>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</si>
  <si>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</si>
  <si>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</si>
  <si>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</si>
  <si>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</si>
  <si>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</si>
  <si>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</si>
  <si>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</si>
  <si>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</si>
  <si>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</si>
  <si>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</si>
  <si>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</si>
  <si>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</si>
  <si>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</si>
  <si>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</si>
  <si>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</si>
  <si>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</si>
  <si>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</si>
  <si>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</si>
  <si>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</si>
  <si>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</si>
  <si>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</si>
  <si>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</si>
  <si>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</si>
  <si>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</si>
  <si>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</si>
  <si>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</si>
  <si>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</si>
  <si>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</si>
  <si>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</si>
  <si>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</si>
  <si>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</si>
  <si>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</si>
  <si>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</si>
  <si>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</si>
  <si>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</si>
  <si>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</si>
  <si>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</si>
  <si>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</si>
  <si>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</si>
  <si>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</si>
  <si>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</si>
  <si>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</si>
  <si>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</si>
  <si>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</si>
  <si>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</si>
  <si>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</si>
  <si>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</si>
  <si>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</si>
  <si>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</si>
  <si>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</si>
  <si>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</si>
  <si>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</si>
  <si>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</si>
  <si>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</si>
  <si>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</si>
  <si>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</si>
  <si>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</si>
  <si>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</si>
  <si>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</si>
  <si>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</si>
  <si>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</si>
  <si>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</si>
  <si>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</si>
  <si>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</si>
  <si>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</si>
  <si>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</si>
  <si>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</si>
  <si>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</si>
  <si>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</si>
  <si>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</si>
  <si>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</si>
  <si>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</si>
  <si>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</si>
  <si>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</si>
  <si>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</si>
  <si>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</si>
  <si>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</si>
  <si>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</si>
  <si>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</si>
  <si>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</si>
  <si>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</si>
  <si>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</si>
  <si>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</si>
  <si>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</si>
  <si>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</si>
  <si>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</si>
  <si>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</si>
  <si>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</si>
  <si>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</si>
  <si>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</si>
  <si>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</si>
  <si>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</si>
  <si>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</si>
  <si>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</si>
  <si>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</si>
  <si>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</si>
  <si>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</si>
  <si>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</si>
  <si>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</si>
  <si>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</si>
  <si>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</si>
  <si>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</si>
  <si>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</si>
  <si>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</si>
  <si>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</si>
  <si>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</si>
  <si>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</si>
  <si>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</si>
  <si>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</si>
  <si>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</si>
  <si>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</si>
  <si>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</si>
  <si>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</si>
  <si>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</si>
  <si>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</si>
  <si>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</si>
  <si>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</si>
  <si>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</si>
  <si>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</si>
  <si>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</si>
  <si>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</si>
  <si>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</si>
  <si>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</si>
  <si>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</si>
  <si>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</si>
  <si>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</si>
  <si>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</si>
  <si>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</si>
  <si>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</si>
  <si>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</si>
  <si>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</si>
  <si>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</si>
  <si>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</si>
  <si>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</si>
  <si>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</si>
  <si>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</si>
  <si>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</si>
  <si>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</si>
  <si>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</si>
  <si>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</si>
  <si>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</si>
  <si>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</si>
  <si>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</si>
  <si>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</si>
  <si>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</si>
  <si>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</si>
  <si>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</si>
  <si>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</si>
  <si>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</si>
  <si>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</si>
  <si>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</si>
  <si>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</si>
  <si>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</si>
  <si>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</si>
  <si>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</si>
  <si>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</si>
  <si>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</si>
  <si>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</si>
  <si>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</si>
  <si>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</si>
  <si>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</si>
  <si>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</si>
  <si>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</si>
  <si>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</si>
  <si>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</si>
  <si>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</si>
  <si>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</si>
  <si>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</si>
  <si>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</si>
  <si>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</si>
  <si>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</si>
  <si>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</si>
  <si>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</si>
  <si>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</si>
  <si>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</si>
  <si>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</si>
  <si>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</si>
  <si>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</si>
  <si>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</si>
  <si>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</si>
  <si>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</si>
  <si>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</si>
  <si>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</si>
  <si>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</si>
  <si>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</si>
  <si>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</si>
  <si>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</si>
  <si>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</si>
  <si>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</si>
  <si>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</si>
  <si>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</si>
  <si>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</si>
  <si>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</si>
  <si>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</si>
  <si>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</si>
  <si>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</si>
  <si>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</si>
  <si>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</si>
  <si>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</si>
  <si>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</si>
  <si>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</si>
  <si>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</si>
  <si>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</si>
  <si>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</si>
  <si>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</si>
  <si>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</si>
  <si>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</si>
  <si>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</si>
  <si>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</si>
  <si>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</si>
  <si>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</si>
  <si>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</si>
  <si>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</si>
  <si>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</si>
  <si>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</si>
  <si>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</si>
  <si>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</si>
  <si>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</si>
  <si>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</si>
  <si>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</si>
  <si>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</si>
  <si>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</si>
  <si>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</si>
  <si>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</si>
  <si>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</si>
  <si>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</si>
  <si>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</si>
  <si>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</si>
  <si>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</si>
  <si>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</si>
  <si>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</si>
  <si>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</si>
  <si>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</si>
  <si>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</si>
  <si>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</si>
  <si>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</si>
  <si>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</si>
  <si>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</si>
  <si>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</si>
  <si>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</si>
  <si>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</si>
  <si>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</si>
  <si>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</si>
  <si>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</si>
  <si>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</si>
  <si>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</si>
  <si>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</si>
  <si>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</si>
  <si>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</si>
  <si>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</si>
  <si>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</si>
  <si>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</si>
  <si>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</si>
  <si>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</si>
  <si>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</si>
  <si>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</si>
  <si>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</si>
  <si>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</si>
  <si>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</si>
  <si>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</si>
  <si>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</si>
  <si>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</si>
  <si>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</si>
  <si>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</si>
  <si>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</si>
  <si>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</si>
  <si>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</si>
  <si>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</si>
  <si>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</si>
  <si>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</si>
  <si>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</si>
  <si>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</si>
  <si>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</si>
  <si>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</si>
  <si>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</si>
  <si>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</si>
  <si>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</si>
  <si>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</si>
  <si>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</si>
  <si>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</si>
  <si>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</si>
  <si>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</si>
  <si>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</si>
  <si>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</si>
  <si>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</si>
  <si>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</si>
  <si>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</si>
  <si>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</si>
  <si>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</si>
  <si>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</si>
  <si>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</si>
  <si>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</si>
  <si>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</si>
  <si>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</si>
  <si>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</si>
  <si>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</si>
  <si>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</si>
  <si>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</si>
  <si>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</si>
  <si>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</si>
  <si>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</si>
  <si>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</si>
  <si>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</si>
  <si>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</si>
  <si>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</si>
  <si>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</si>
  <si>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</si>
  <si>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</si>
  <si>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</si>
  <si>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</si>
  <si>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</si>
  <si>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</si>
  <si>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</si>
  <si>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</si>
  <si>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</si>
  <si>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</si>
  <si>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</si>
  <si>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</si>
  <si>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</si>
  <si>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</si>
  <si>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</si>
  <si>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</si>
  <si>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</si>
  <si>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</si>
  <si>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</si>
  <si>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</si>
  <si>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</si>
  <si>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</si>
  <si>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</si>
  <si>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</si>
  <si>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</si>
  <si>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</si>
  <si>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</si>
  <si>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</si>
  <si>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</si>
  <si>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</si>
  <si>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</si>
  <si>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</si>
  <si>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</si>
  <si>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</si>
  <si>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</si>
  <si>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</si>
  <si>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</si>
  <si>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</si>
  <si>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</si>
  <si>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</si>
  <si>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</si>
  <si>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</si>
  <si>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</si>
  <si>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</si>
  <si>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</si>
  <si>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</si>
  <si>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</si>
  <si>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</si>
  <si>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</si>
  <si>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</si>
  <si>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</si>
  <si>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</si>
  <si>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</si>
  <si>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</si>
  <si>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</si>
  <si>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</si>
  <si>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</si>
  <si>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</si>
  <si>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</si>
  <si>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</si>
  <si>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</si>
  <si>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</si>
  <si>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</si>
  <si>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</si>
  <si>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</si>
  <si>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</si>
  <si>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</si>
  <si>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</si>
  <si>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</si>
  <si>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</si>
  <si>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</si>
  <si>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</si>
  <si>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</si>
  <si>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</si>
  <si>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</si>
  <si>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</si>
  <si>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</si>
  <si>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</si>
  <si>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</si>
  <si>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</si>
  <si>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</si>
  <si>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</si>
  <si>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</si>
  <si>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</si>
  <si>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</si>
  <si>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</si>
  <si>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</si>
  <si>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</si>
  <si>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</si>
  <si>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</si>
  <si>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</si>
  <si>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</si>
  <si>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</si>
  <si>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</si>
  <si>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</si>
  <si>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</si>
  <si>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</si>
  <si>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</si>
  <si>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</si>
  <si>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</si>
  <si>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</si>
  <si>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</si>
  <si>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</si>
  <si>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</si>
  <si>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</si>
  <si>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</si>
  <si>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</si>
  <si>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</si>
  <si>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</si>
  <si>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</si>
  <si>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</si>
  <si>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</si>
  <si>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</si>
  <si>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</si>
  <si>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</si>
  <si>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</si>
  <si>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</si>
  <si>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</si>
  <si>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</si>
  <si>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</si>
  <si>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</si>
  <si>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</si>
  <si>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</si>
  <si>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</si>
  <si>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</si>
  <si>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</si>
  <si>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</si>
  <si>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</si>
  <si>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</si>
  <si>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</si>
  <si>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</si>
  <si>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</si>
  <si>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</si>
  <si>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</si>
  <si>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</si>
  <si>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</si>
  <si>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</si>
  <si>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</si>
  <si>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</si>
  <si>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</si>
  <si>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</si>
  <si>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</si>
  <si>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</si>
  <si>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</si>
  <si>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</si>
  <si>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</si>
  <si>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</si>
  <si>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</si>
  <si>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</si>
  <si>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</si>
  <si>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</si>
  <si>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</si>
  <si>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</si>
  <si>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</si>
  <si>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</si>
  <si>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</si>
  <si>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</si>
  <si>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</si>
  <si>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</si>
  <si>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</si>
  <si>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</si>
  <si>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</si>
  <si>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</si>
  <si>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</si>
  <si>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</si>
  <si>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</si>
  <si>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</si>
  <si>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</si>
  <si>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</si>
  <si>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</si>
  <si>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</si>
  <si>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</si>
  <si>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</si>
  <si>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</si>
  <si>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</si>
  <si>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</si>
  <si>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</si>
  <si>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</si>
  <si>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</si>
  <si>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</si>
  <si>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</si>
  <si>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</si>
  <si>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</si>
  <si>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</si>
  <si>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</si>
  <si>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</si>
  <si>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</si>
  <si>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</si>
  <si>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</si>
  <si>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</si>
  <si>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</si>
  <si>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</si>
  <si>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</si>
  <si>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</si>
  <si>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</si>
  <si>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</si>
  <si>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</si>
  <si>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</si>
  <si>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</si>
  <si>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</si>
  <si>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</si>
  <si>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</si>
  <si>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</si>
  <si>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</si>
  <si>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</si>
  <si>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</si>
  <si>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</si>
  <si>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</si>
  <si>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</si>
  <si>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</si>
  <si>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</si>
  <si>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</si>
  <si>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</si>
  <si>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</si>
  <si>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</si>
  <si>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</si>
  <si>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</si>
  <si>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</si>
  <si>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</si>
  <si>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</si>
  <si>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</si>
  <si>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</si>
  <si>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</si>
  <si>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</si>
  <si>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</si>
  <si>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</si>
  <si>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</si>
  <si>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</si>
  <si>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</si>
  <si>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</si>
  <si>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</si>
  <si>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</si>
  <si>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</si>
  <si>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</si>
  <si>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</si>
  <si>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</si>
  <si>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</si>
  <si>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</si>
  <si>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</si>
  <si>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</si>
  <si>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</si>
  <si>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</si>
  <si>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</si>
  <si>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</si>
  <si>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</si>
  <si>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</si>
  <si>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</si>
  <si>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</si>
  <si>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</si>
  <si>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</si>
  <si>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</si>
  <si>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</si>
  <si>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</si>
  <si>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</si>
  <si>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</si>
  <si>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</si>
  <si>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</si>
  <si>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</si>
  <si>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</si>
  <si>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</si>
  <si>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</si>
  <si>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</si>
  <si>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</si>
  <si>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</si>
  <si>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</si>
  <si>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</si>
  <si>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</si>
  <si>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</si>
  <si>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</si>
  <si>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</si>
  <si>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</si>
  <si>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</si>
  <si>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</si>
  <si>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</si>
  <si>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</si>
  <si>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</si>
  <si>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</si>
  <si>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</si>
  <si>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</si>
  <si>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</si>
  <si>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</si>
  <si>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</si>
  <si>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</si>
  <si>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</si>
  <si>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</si>
  <si>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</si>
  <si>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</si>
  <si>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</si>
  <si>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</si>
  <si>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</si>
  <si>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</si>
  <si>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</si>
  <si>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</si>
  <si>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</si>
  <si>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</si>
  <si>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</si>
  <si>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</si>
  <si>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</si>
  <si>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</si>
  <si>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</si>
  <si>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</si>
  <si>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</si>
  <si>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</si>
  <si>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</si>
  <si>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</si>
  <si>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</si>
  <si>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</si>
  <si>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</si>
  <si>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</si>
  <si>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</si>
  <si>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</si>
  <si>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</si>
  <si>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</si>
  <si>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</si>
  <si>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</si>
  <si>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</si>
  <si>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</si>
  <si>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</si>
  <si>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</si>
  <si>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</si>
  <si>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</si>
  <si>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</si>
  <si>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</si>
  <si>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</si>
  <si>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</si>
  <si>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</si>
  <si>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</si>
  <si>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</si>
  <si>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</si>
  <si>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</si>
  <si>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</si>
  <si>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</si>
  <si>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</si>
  <si>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</si>
  <si>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</si>
  <si>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</si>
  <si>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</si>
  <si>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</si>
  <si>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</si>
  <si>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</si>
  <si>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</si>
  <si>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</si>
  <si>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</si>
  <si>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</si>
  <si>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</si>
  <si>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</si>
  <si>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</si>
  <si>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</si>
  <si>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</si>
  <si>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</si>
  <si>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</si>
  <si>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</si>
  <si>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</si>
  <si>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</si>
  <si>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</si>
  <si>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</si>
  <si>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</si>
  <si>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</si>
  <si>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</si>
  <si>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</si>
  <si>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</si>
  <si>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</si>
  <si>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</si>
  <si>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</si>
  <si>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</si>
  <si>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</si>
  <si>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</si>
  <si>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</si>
  <si>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</si>
  <si>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</si>
  <si>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</si>
  <si>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</si>
  <si>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</si>
  <si>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</si>
  <si>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</si>
  <si>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</si>
  <si>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</si>
  <si>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</si>
  <si>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</si>
  <si>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</si>
  <si>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</si>
  <si>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</si>
  <si>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</si>
  <si>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</si>
  <si>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</si>
  <si>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</si>
  <si>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</si>
  <si>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</si>
  <si>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</si>
  <si>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</si>
  <si>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</si>
  <si>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</si>
  <si>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</si>
  <si>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</si>
  <si>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</si>
  <si>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</si>
  <si>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</si>
  <si>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</si>
  <si>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</si>
  <si>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</si>
  <si>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</si>
  <si>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</si>
  <si>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</si>
  <si>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</si>
  <si>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</si>
  <si>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</si>
  <si>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</si>
  <si>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</si>
  <si>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</si>
  <si>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</si>
  <si>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</si>
  <si>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</si>
  <si>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</si>
  <si>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</si>
  <si>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</si>
  <si>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</si>
  <si>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</si>
  <si>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</si>
  <si>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</si>
  <si>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</si>
  <si>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</si>
  <si>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</si>
  <si>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</si>
  <si>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</si>
  <si>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</si>
  <si>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</si>
  <si>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</si>
  <si>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</si>
  <si>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</si>
  <si>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</si>
  <si>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</si>
  <si>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</si>
  <si>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</si>
  <si>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</si>
  <si>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</si>
  <si>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</si>
  <si>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</si>
  <si>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</si>
  <si>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</si>
  <si>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</si>
  <si>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</si>
  <si>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</si>
  <si>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</si>
  <si>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</si>
  <si>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</si>
  <si>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</si>
  <si>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</si>
  <si>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</si>
  <si>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</si>
  <si>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</si>
  <si>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</si>
  <si>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</si>
  <si>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</si>
  <si>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</si>
  <si>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</si>
  <si>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</si>
  <si>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</si>
  <si>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</si>
  <si>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</si>
  <si>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</si>
  <si>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</si>
  <si>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</si>
  <si>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</si>
  <si>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</si>
  <si>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</si>
  <si>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</si>
  <si>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</si>
  <si>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</si>
  <si>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</si>
  <si>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</si>
  <si>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</si>
  <si>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</si>
  <si>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</si>
  <si>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</si>
  <si>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</si>
  <si>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</si>
  <si>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</si>
  <si>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</si>
  <si>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</si>
  <si>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</si>
  <si>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</si>
  <si>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</si>
  <si>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</si>
  <si>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</si>
  <si>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</si>
  <si>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</si>
  <si>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</si>
  <si>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</si>
  <si>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</si>
  <si>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</si>
  <si>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</si>
  <si>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</si>
  <si>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</si>
  <si>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</si>
  <si>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</si>
  <si>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</si>
  <si>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</si>
  <si>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</si>
  <si>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</si>
  <si>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</si>
  <si>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</si>
  <si>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</si>
  <si>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</si>
  <si>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</si>
  <si>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</si>
  <si>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</si>
  <si>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</si>
  <si>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</si>
  <si>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</si>
  <si>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</si>
  <si>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</si>
  <si>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</si>
  <si>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</si>
  <si>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</si>
  <si>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</si>
  <si>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</si>
  <si>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</si>
  <si>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</si>
  <si>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</si>
  <si>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</si>
  <si>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</si>
  <si>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</si>
  <si>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</si>
  <si>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</si>
  <si>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</si>
  <si>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</si>
  <si>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</si>
  <si>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</si>
  <si>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</si>
  <si>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</si>
  <si>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</si>
  <si>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</si>
  <si>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</si>
  <si>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</si>
  <si>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</si>
  <si>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</si>
  <si>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</si>
  <si>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</si>
  <si>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</si>
  <si>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</si>
  <si>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</si>
  <si>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</si>
  <si>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</si>
  <si>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</si>
  <si>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</si>
  <si>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</si>
  <si>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</si>
  <si>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</si>
  <si>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</si>
  <si>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</si>
  <si>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</si>
  <si>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</si>
  <si>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</si>
  <si>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</si>
  <si>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</si>
  <si>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</si>
  <si>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</si>
  <si>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</si>
  <si>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</si>
  <si>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</si>
  <si>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</si>
  <si>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</si>
  <si>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</si>
  <si>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</si>
  <si>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</si>
  <si>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</si>
  <si>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</si>
  <si>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</si>
  <si>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</si>
  <si>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</si>
  <si>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</si>
  <si>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</si>
  <si>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</si>
  <si>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</si>
  <si>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</si>
  <si>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</si>
  <si>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</si>
  <si>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</si>
  <si>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</si>
  <si>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</si>
  <si>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</si>
  <si>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</si>
  <si>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</si>
  <si>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</si>
  <si>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</si>
  <si>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</si>
  <si>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</si>
  <si>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</si>
  <si>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</si>
  <si>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</si>
  <si>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</si>
  <si>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</si>
  <si>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</si>
  <si>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</si>
  <si>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</si>
  <si>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</si>
  <si>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</si>
  <si>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</si>
  <si>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</si>
  <si>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</si>
  <si>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</si>
  <si>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</si>
  <si>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</si>
  <si>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</si>
  <si>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</si>
  <si>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</si>
  <si>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</si>
  <si>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</si>
  <si>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</si>
  <si>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</si>
  <si>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</si>
  <si>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</si>
  <si>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</si>
  <si>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</si>
  <si>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</si>
  <si>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</si>
  <si>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</si>
  <si>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</si>
  <si>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</si>
  <si>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</si>
  <si>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</si>
  <si>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</si>
  <si>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</si>
  <si>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</si>
  <si>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</si>
  <si>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</si>
  <si>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</si>
  <si>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</si>
  <si>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</si>
  <si>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</si>
  <si>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</si>
  <si>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</si>
  <si>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</si>
  <si>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</si>
  <si>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</si>
  <si>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</si>
  <si>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</si>
  <si>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</si>
  <si>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</si>
  <si>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</si>
  <si>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</si>
  <si>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</si>
  <si>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</si>
  <si>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</si>
  <si>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</si>
  <si>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</si>
  <si>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</si>
  <si>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</si>
  <si>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</si>
  <si>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</si>
  <si>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</si>
  <si>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</si>
  <si>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</si>
  <si>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</si>
  <si>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</si>
  <si>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</si>
  <si>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</si>
  <si>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</si>
  <si>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</si>
  <si>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</si>
  <si>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</si>
  <si>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</si>
  <si>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</si>
  <si>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</si>
  <si>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</si>
  <si>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</si>
  <si>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</si>
  <si>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</si>
  <si>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</si>
  <si>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</si>
  <si>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</si>
  <si>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</si>
  <si>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</si>
  <si>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</si>
  <si>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</si>
  <si>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</si>
  <si>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</si>
  <si>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</si>
  <si>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</si>
  <si>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</si>
  <si>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</si>
  <si>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</si>
  <si>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</si>
  <si>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</si>
  <si>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</si>
  <si>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</si>
  <si>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</si>
  <si>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</si>
  <si>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</si>
  <si>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</si>
  <si>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</si>
  <si>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</si>
  <si>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</si>
  <si>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</si>
  <si>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</si>
  <si>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</si>
  <si>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</si>
  <si>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</si>
  <si>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</si>
  <si>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</si>
  <si>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</si>
  <si>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</si>
  <si>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</si>
  <si>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</si>
  <si>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</si>
  <si>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</si>
  <si>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</si>
  <si>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</si>
  <si>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</si>
  <si>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</si>
  <si>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</si>
  <si>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</si>
  <si>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</si>
  <si>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</si>
  <si>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</si>
  <si>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</si>
  <si>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</si>
  <si>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</si>
  <si>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</si>
  <si>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</si>
  <si>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</si>
  <si>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</si>
  <si>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</si>
  <si>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</si>
  <si>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</si>
  <si>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</si>
  <si>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</si>
  <si>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</si>
  <si>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</si>
  <si>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</si>
  <si>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</si>
  <si>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</si>
  <si>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</si>
  <si>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</si>
  <si>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</si>
  <si>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</si>
  <si>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</si>
  <si>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</si>
  <si>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</si>
  <si>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</si>
  <si>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</si>
  <si>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</si>
  <si>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</si>
  <si>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</si>
  <si>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</si>
  <si>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</si>
  <si>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</si>
  <si>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</si>
  <si>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</si>
  <si>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</si>
  <si>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</si>
  <si>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</si>
  <si>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</si>
  <si>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</si>
  <si>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</si>
  <si>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</si>
  <si>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</si>
  <si>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</si>
  <si>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</si>
  <si>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</si>
  <si>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</si>
  <si>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</si>
  <si>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</si>
  <si>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</si>
  <si>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</si>
  <si>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</si>
  <si>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</si>
  <si>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</si>
  <si>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</si>
  <si>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</si>
  <si>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</si>
  <si>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</si>
  <si>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</si>
  <si>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</si>
  <si>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</si>
  <si>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</si>
  <si>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</si>
  <si>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</si>
  <si>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</si>
  <si>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</si>
  <si>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</si>
  <si>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</si>
  <si>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</si>
  <si>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</si>
  <si>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</si>
  <si>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</si>
  <si>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</si>
  <si>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</si>
  <si>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</si>
  <si>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</si>
  <si>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</si>
  <si>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</si>
  <si>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</si>
  <si>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</si>
  <si>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</si>
  <si>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</si>
  <si>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</si>
  <si>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</si>
  <si>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</si>
  <si>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</si>
  <si>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</si>
  <si>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</si>
  <si>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</si>
  <si>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</si>
  <si>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</si>
  <si>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</si>
  <si>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</si>
  <si>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</si>
  <si>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</si>
  <si>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</si>
  <si>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</si>
  <si>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</si>
  <si>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</si>
  <si>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</si>
  <si>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</si>
  <si>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</si>
  <si>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</si>
  <si>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</si>
  <si>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</si>
  <si>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</si>
  <si>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</si>
  <si>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</si>
  <si>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</si>
  <si>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</si>
  <si>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</si>
  <si>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</si>
  <si>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</si>
  <si>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</si>
  <si>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</si>
  <si>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</si>
  <si>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</si>
  <si>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</si>
  <si>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</si>
  <si>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</si>
  <si>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</si>
  <si>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</si>
  <si>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</si>
  <si>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</si>
  <si>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</si>
  <si>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</si>
  <si>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</si>
  <si>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</si>
  <si>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</si>
  <si>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</si>
  <si>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</si>
  <si>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</si>
  <si>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</si>
  <si>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</si>
  <si>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</si>
  <si>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</si>
  <si>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</si>
  <si>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</si>
  <si>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</si>
  <si>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</si>
  <si>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</si>
  <si>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</si>
  <si>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</si>
  <si>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</si>
  <si>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</si>
  <si>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</si>
  <si>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</si>
  <si>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</si>
  <si>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</si>
  <si>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</si>
  <si>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</si>
  <si>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</si>
  <si>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</si>
  <si>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</si>
  <si>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</si>
  <si>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</si>
  <si>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</si>
  <si>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</si>
  <si>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</si>
  <si>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</si>
  <si>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</si>
  <si>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</si>
  <si>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</si>
  <si>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</si>
  <si>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</si>
  <si>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</si>
  <si>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</si>
  <si>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</si>
  <si>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</si>
  <si>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</si>
  <si>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</si>
  <si>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</si>
  <si>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</si>
  <si>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</si>
  <si>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</si>
  <si>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</si>
  <si>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</si>
  <si>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</si>
  <si>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</si>
  <si>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</si>
  <si>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</si>
  <si>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</si>
  <si>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</si>
  <si>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</si>
  <si>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</si>
  <si>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</si>
  <si>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</si>
  <si>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</si>
  <si>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</si>
  <si>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</si>
  <si>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</si>
  <si>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</si>
  <si>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</si>
  <si>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</si>
  <si>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</si>
  <si>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</si>
  <si>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</si>
  <si>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</si>
  <si>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</si>
  <si>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</si>
  <si>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</si>
  <si>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</si>
  <si>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</si>
  <si>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</si>
  <si>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</si>
  <si>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</si>
  <si>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</si>
  <si>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</si>
  <si>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</si>
  <si>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</si>
  <si>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</si>
  <si>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</si>
  <si>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</si>
  <si>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</si>
  <si>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</si>
  <si>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</si>
  <si>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</si>
  <si>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</si>
  <si>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</si>
  <si>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</si>
  <si>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</si>
  <si>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</si>
  <si>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</si>
  <si>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</si>
  <si>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</si>
  <si>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</si>
  <si>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</si>
  <si>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</si>
  <si>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</si>
  <si>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</si>
  <si>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</si>
  <si>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</si>
  <si>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</si>
  <si>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</si>
  <si>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</si>
  <si>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</si>
  <si>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</si>
  <si>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</si>
  <si>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</si>
  <si>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</si>
  <si>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</si>
  <si>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</si>
  <si>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</si>
  <si>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</si>
  <si>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</si>
  <si>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</si>
  <si>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</si>
  <si>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</si>
  <si>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</si>
  <si>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</si>
  <si>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</si>
  <si>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</si>
  <si>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</si>
  <si>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</si>
  <si>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</si>
  <si>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</si>
  <si>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</si>
  <si>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</si>
  <si>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</si>
  <si>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</si>
  <si>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</si>
  <si>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</si>
  <si>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</si>
  <si>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</si>
  <si>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</si>
  <si>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</si>
  <si>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</si>
  <si>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</si>
  <si>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</si>
  <si>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</si>
  <si>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</si>
  <si>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</si>
  <si>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</si>
  <si>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</si>
  <si>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</si>
  <si>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</si>
  <si>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</si>
  <si>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</si>
  <si>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</si>
  <si>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</si>
  <si>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</si>
  <si>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</si>
  <si>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</si>
  <si>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</si>
  <si>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</si>
  <si>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</si>
  <si>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</si>
  <si>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</si>
  <si>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</si>
  <si>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</si>
  <si>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</si>
  <si>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</si>
  <si>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</si>
  <si>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</si>
  <si>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</si>
  <si>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</si>
  <si>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</si>
  <si>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</si>
  <si>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</si>
  <si>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</si>
  <si>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</si>
  <si>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</si>
  <si>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</si>
  <si>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</si>
  <si>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</si>
  <si>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</si>
  <si>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</si>
  <si>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</si>
  <si>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</si>
  <si>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</si>
  <si>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</si>
  <si>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</si>
  <si>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</si>
  <si>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</si>
  <si>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</si>
  <si>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</si>
  <si>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</si>
  <si>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</si>
  <si>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</si>
  <si>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</si>
  <si>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</si>
  <si>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</si>
  <si>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</si>
  <si>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</si>
  <si>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</si>
  <si>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</si>
  <si>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</si>
  <si>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</si>
  <si>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</si>
  <si>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</si>
  <si>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</si>
  <si>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</si>
  <si>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</si>
  <si>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</si>
  <si>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</si>
  <si>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</si>
  <si>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</si>
  <si>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</si>
  <si>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</si>
  <si>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</si>
  <si>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</si>
  <si>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</si>
  <si>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</si>
  <si>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</si>
  <si>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</si>
  <si>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</si>
  <si>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</si>
  <si>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</si>
  <si>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</si>
  <si>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</si>
  <si>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</si>
  <si>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</si>
  <si>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</si>
  <si>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</si>
  <si>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</si>
  <si>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</si>
  <si>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</si>
  <si>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</si>
  <si>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</si>
  <si>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</si>
  <si>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</si>
  <si>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</si>
  <si>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</si>
  <si>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</si>
  <si>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</si>
  <si>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</si>
  <si>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</si>
  <si>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</si>
  <si>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</si>
  <si>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</si>
  <si>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</si>
  <si>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</si>
  <si>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</si>
  <si>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</si>
  <si>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</si>
  <si>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</si>
  <si>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</si>
  <si>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</si>
  <si>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</si>
  <si>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</si>
  <si>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</si>
  <si>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</si>
  <si>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</si>
  <si>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</si>
  <si>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</si>
  <si>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</si>
  <si>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</si>
  <si>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</si>
  <si>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</si>
  <si>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</si>
  <si>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</si>
  <si>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</si>
  <si>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</si>
  <si>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</si>
  <si>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</si>
  <si>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</si>
  <si>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</si>
  <si>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</si>
  <si>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</si>
  <si>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</si>
  <si>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</si>
  <si>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</si>
  <si>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</si>
  <si>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</si>
  <si>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</si>
  <si>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</si>
  <si>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</si>
  <si>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</si>
  <si>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</si>
  <si>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</si>
  <si>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</si>
  <si>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</si>
  <si>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</si>
  <si>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</si>
  <si>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</si>
  <si>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</si>
  <si>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</si>
  <si>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</si>
  <si>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</si>
  <si>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</si>
  <si>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</si>
  <si>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</si>
  <si>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</si>
  <si>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</si>
  <si>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</si>
  <si>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</si>
  <si>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</si>
  <si>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</si>
  <si>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</si>
  <si>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</si>
  <si>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</si>
  <si>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</si>
  <si>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</si>
  <si>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</si>
  <si>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</si>
  <si>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</si>
  <si>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</si>
  <si>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</si>
  <si>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</si>
  <si>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</si>
  <si>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</si>
  <si>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</si>
  <si>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</si>
  <si>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</si>
  <si>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</si>
  <si>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</si>
  <si>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</si>
  <si>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</si>
  <si>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</si>
  <si>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</si>
  <si>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</si>
  <si>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</si>
  <si>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</si>
  <si>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</si>
  <si>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</si>
  <si>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</si>
  <si>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</si>
  <si>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</si>
  <si>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</si>
  <si>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</si>
  <si>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</si>
  <si>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</si>
  <si>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</si>
  <si>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</si>
  <si>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</si>
  <si>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</si>
  <si>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</si>
  <si>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</si>
  <si>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</si>
  <si>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</si>
  <si>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</si>
  <si>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</si>
  <si>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</si>
  <si>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</si>
  <si>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</si>
  <si>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</si>
  <si>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</si>
  <si>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</si>
  <si>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</si>
  <si>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</si>
  <si>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</si>
  <si>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</si>
  <si>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</si>
  <si>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</si>
  <si>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</si>
  <si>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</si>
  <si>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</si>
  <si>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</si>
  <si>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</si>
  <si>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</si>
  <si>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</si>
  <si>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</si>
  <si>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</si>
  <si>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</si>
  <si>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</si>
  <si>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</si>
  <si>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</si>
  <si>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</si>
  <si>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</si>
  <si>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</si>
  <si>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</si>
  <si>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</si>
  <si>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</si>
  <si>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</si>
  <si>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</si>
  <si>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</si>
  <si>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</si>
  <si>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</si>
  <si>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</si>
  <si>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</si>
  <si>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</si>
  <si>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</si>
  <si>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</si>
  <si>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</si>
  <si>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</si>
  <si>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</si>
  <si>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</si>
  <si>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</si>
  <si>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</si>
  <si>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</si>
  <si>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</si>
  <si>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</si>
  <si>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</si>
  <si>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</si>
  <si>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</si>
  <si>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</si>
  <si>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</si>
  <si>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</si>
  <si>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</si>
  <si>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</si>
  <si>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</si>
  <si>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</si>
  <si>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</si>
  <si>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</si>
  <si>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</si>
  <si>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</si>
  <si>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</si>
  <si>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</si>
  <si>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</si>
  <si>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</si>
  <si>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</si>
  <si>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</si>
  <si>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</si>
  <si>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</si>
  <si>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</si>
  <si>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</si>
  <si>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</si>
  <si>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</si>
  <si>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</si>
  <si>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</si>
  <si>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</si>
  <si>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</si>
  <si>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</si>
  <si>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</si>
  <si>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</si>
  <si>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</si>
  <si>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</si>
  <si>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</si>
  <si>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</si>
  <si>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</si>
  <si>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</si>
  <si>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</si>
  <si>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</si>
  <si>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</si>
  <si>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</si>
  <si>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</si>
  <si>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</si>
  <si>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</si>
  <si>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</si>
  <si>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</si>
  <si>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</si>
  <si>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</si>
  <si>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</si>
  <si>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</si>
  <si>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</si>
  <si>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</si>
  <si>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</si>
  <si>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</si>
  <si>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</si>
  <si>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</si>
  <si>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</si>
  <si>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</si>
  <si>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</si>
  <si>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</si>
  <si>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</si>
  <si>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</si>
  <si>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</si>
  <si>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</si>
  <si>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</si>
  <si>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</si>
  <si>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</si>
  <si>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</si>
  <si>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</si>
  <si>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</si>
  <si>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</si>
  <si>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</si>
  <si>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</si>
  <si>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</si>
  <si>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</si>
  <si>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</si>
  <si>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</si>
  <si>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</si>
  <si>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</si>
  <si>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</si>
  <si>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</si>
  <si>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</si>
  <si>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</si>
  <si>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</si>
  <si>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</si>
  <si>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</si>
  <si>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</si>
  <si>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</si>
  <si>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</si>
  <si>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</si>
  <si>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</si>
  <si>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</si>
  <si>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</si>
  <si>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</si>
  <si>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</si>
  <si>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</si>
  <si>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</si>
  <si>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</si>
  <si>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</si>
  <si>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</si>
  <si>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</si>
  <si>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</si>
  <si>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</si>
  <si>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</si>
  <si>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</si>
  <si>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</si>
  <si>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</si>
  <si>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</si>
  <si>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</si>
  <si>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</si>
  <si>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</si>
  <si>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</si>
  <si>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</si>
  <si>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</si>
  <si>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</si>
  <si>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</si>
  <si>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</si>
  <si>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</si>
  <si>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</si>
  <si>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</si>
  <si>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</si>
  <si>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</si>
  <si>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</si>
  <si>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</si>
  <si>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</si>
  <si>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</si>
  <si>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</si>
  <si>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</si>
  <si>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</si>
  <si>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</si>
  <si>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</si>
  <si>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</si>
  <si>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</si>
  <si>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</si>
  <si>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</si>
  <si>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</si>
  <si>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</si>
  <si>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</si>
  <si>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</si>
  <si>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</si>
  <si>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</si>
  <si>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</si>
  <si>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</si>
  <si>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</si>
  <si>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</si>
  <si>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</si>
  <si>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</si>
  <si>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</si>
  <si>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</si>
  <si>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</si>
  <si>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</si>
  <si>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</si>
  <si>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</si>
  <si>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</si>
  <si>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</si>
  <si>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</si>
  <si>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</si>
  <si>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</si>
  <si>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</si>
  <si>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</si>
  <si>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</si>
  <si>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</si>
  <si>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</si>
  <si>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</si>
  <si>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</si>
  <si>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</si>
  <si>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</si>
  <si>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</si>
  <si>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</si>
  <si>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</si>
  <si>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</si>
  <si>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</si>
  <si>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</si>
  <si>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</si>
  <si>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</si>
  <si>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</si>
  <si>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</si>
  <si>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</si>
  <si>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</si>
  <si>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</si>
  <si>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</si>
  <si>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</si>
  <si>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</si>
  <si>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</si>
  <si>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</si>
  <si>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</si>
  <si>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</si>
  <si>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</si>
  <si>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</si>
  <si>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</si>
  <si>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</si>
  <si>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</si>
  <si>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</si>
  <si>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</si>
  <si>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</si>
  <si>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</si>
  <si>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</si>
  <si>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</si>
  <si>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</si>
  <si>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</si>
  <si>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</si>
  <si>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</si>
  <si>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</si>
  <si>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</si>
  <si>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</si>
  <si>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</si>
  <si>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</si>
  <si>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</si>
  <si>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</si>
  <si>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</si>
  <si>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</si>
  <si>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</si>
  <si>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</si>
  <si>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</si>
  <si>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</si>
  <si>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</si>
  <si>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</si>
  <si>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</si>
  <si>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</si>
  <si>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</si>
  <si>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</si>
  <si>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</si>
  <si>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</si>
  <si>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</si>
  <si>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</si>
  <si>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</si>
  <si>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</si>
  <si>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</si>
  <si>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</si>
  <si>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</si>
  <si>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</si>
  <si>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</si>
  <si>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</si>
  <si>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</si>
  <si>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</si>
  <si>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</si>
  <si>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</si>
  <si>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</si>
  <si>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</si>
  <si>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</si>
  <si>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</si>
  <si>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</si>
  <si>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</si>
  <si>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</si>
  <si>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</si>
  <si>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</si>
  <si>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</si>
  <si>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</si>
  <si>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</si>
  <si>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</si>
  <si>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</si>
  <si>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</si>
  <si>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</si>
  <si>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</si>
  <si>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</si>
  <si>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</si>
  <si>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</si>
  <si>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</si>
  <si>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</si>
  <si>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</si>
  <si>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</si>
  <si>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</si>
  <si>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</si>
  <si>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</si>
  <si>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</si>
  <si>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</si>
  <si>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</si>
  <si>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</si>
  <si>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</si>
  <si>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</si>
  <si>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</si>
  <si>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</si>
  <si>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</si>
  <si>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</si>
  <si>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</si>
  <si>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</si>
  <si>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</si>
  <si>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</si>
  <si>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</si>
  <si>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</si>
  <si>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</si>
  <si>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</si>
  <si>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</si>
  <si>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</si>
  <si>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</si>
  <si>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</si>
  <si>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</si>
  <si>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</si>
  <si>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</si>
  <si>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</si>
  <si>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</si>
  <si>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</si>
  <si>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</si>
  <si>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</si>
  <si>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</si>
  <si>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</si>
  <si>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</si>
  <si>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</si>
  <si>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</si>
  <si>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</si>
  <si>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</si>
  <si>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</si>
  <si>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</si>
  <si>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</si>
  <si>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</si>
  <si>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</si>
  <si>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</si>
  <si>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</si>
  <si>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</si>
  <si>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</si>
  <si>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</si>
  <si>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</si>
  <si>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</si>
  <si>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</si>
  <si>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</si>
  <si>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</si>
  <si>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</si>
  <si>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</si>
  <si>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</si>
  <si>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</si>
  <si>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</si>
  <si>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</si>
  <si>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</si>
  <si>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</si>
  <si>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</si>
  <si>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</si>
  <si>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</si>
  <si>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</si>
  <si>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</si>
  <si>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</si>
  <si>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</si>
  <si>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</si>
  <si>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</si>
  <si>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</si>
  <si>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</si>
  <si>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</si>
  <si>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</si>
  <si>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</si>
  <si>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</si>
  <si>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</si>
  <si>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</si>
  <si>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</si>
  <si>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</si>
  <si>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</si>
  <si>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</si>
  <si>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</si>
  <si>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</si>
  <si>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</si>
  <si>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</si>
  <si>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</si>
  <si>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</si>
  <si>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</si>
  <si>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</si>
  <si>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</si>
  <si>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</si>
  <si>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</si>
  <si>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</si>
  <si>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</si>
  <si>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</si>
  <si>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</si>
  <si>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</si>
  <si>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</si>
  <si>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</si>
  <si>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</si>
  <si>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</si>
  <si>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</si>
  <si>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</si>
  <si>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</si>
  <si>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</si>
  <si>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</si>
  <si>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</si>
  <si>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</si>
  <si>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</si>
  <si>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</si>
  <si>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</si>
  <si>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</si>
  <si>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</si>
  <si>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</si>
  <si>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</si>
  <si>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</si>
  <si>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</si>
  <si>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</si>
  <si>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</si>
  <si>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</si>
  <si>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</si>
  <si>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</si>
  <si>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</si>
  <si>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</si>
  <si>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</si>
  <si>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</si>
  <si>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</si>
  <si>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</si>
  <si>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</si>
  <si>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</si>
  <si>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</si>
  <si>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</si>
  <si>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</si>
  <si>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</si>
  <si>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</si>
  <si>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</si>
  <si>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</si>
  <si>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</si>
  <si>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</si>
  <si>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</si>
  <si>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</si>
  <si>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</si>
  <si>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</si>
  <si>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</si>
  <si>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</si>
  <si>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</si>
  <si>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</si>
  <si>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</si>
  <si>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</si>
  <si>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</si>
  <si>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</si>
  <si>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</si>
  <si>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</si>
  <si>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</si>
  <si>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</si>
  <si>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</si>
  <si>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</si>
  <si>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</si>
  <si>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</si>
  <si>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</si>
  <si>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</si>
  <si>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</si>
  <si>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</si>
  <si>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</si>
  <si>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</si>
  <si>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</si>
  <si>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</si>
  <si>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</si>
  <si>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</si>
  <si>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</si>
  <si>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</si>
  <si>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</si>
  <si>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</si>
  <si>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</si>
  <si>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</si>
  <si>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</si>
  <si>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</si>
  <si>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</si>
  <si>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</si>
  <si>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</si>
  <si>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</si>
  <si>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</si>
  <si>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</si>
  <si>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</si>
  <si>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</si>
  <si>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</si>
  <si>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</si>
  <si>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</si>
  <si>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</si>
  <si>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</si>
  <si>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</si>
  <si>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</si>
  <si>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</si>
  <si>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</si>
  <si>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</si>
  <si>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</si>
  <si>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</si>
  <si>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</si>
  <si>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</si>
  <si>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</si>
  <si>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</si>
  <si>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</si>
  <si>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</si>
  <si>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</si>
  <si>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</si>
  <si>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</si>
  <si>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</si>
  <si>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</si>
  <si>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</si>
  <si>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</si>
  <si>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</si>
  <si>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</si>
  <si>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</si>
  <si>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</si>
  <si>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</si>
  <si>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</si>
  <si>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</si>
  <si>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</si>
  <si>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</si>
  <si>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</si>
  <si>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</si>
  <si>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</si>
  <si>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</si>
  <si>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</si>
  <si>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</si>
  <si>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</si>
  <si>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</si>
  <si>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</si>
  <si>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</si>
  <si>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</si>
  <si>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</si>
  <si>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</si>
  <si>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</si>
  <si>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</si>
  <si>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</si>
  <si>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</si>
  <si>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</si>
  <si>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</si>
  <si>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</si>
  <si>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</si>
  <si>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</si>
  <si>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</si>
  <si>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</si>
  <si>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</si>
  <si>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</si>
  <si>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</si>
  <si>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</si>
  <si>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</si>
  <si>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</si>
  <si>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</si>
  <si>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</si>
  <si>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</si>
  <si>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</si>
  <si>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</si>
  <si>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</si>
  <si>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</si>
  <si>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</si>
  <si>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</si>
  <si>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</si>
  <si>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</si>
  <si>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</si>
  <si>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</si>
  <si>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</si>
  <si>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</si>
  <si>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</si>
  <si>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</si>
  <si>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</si>
  <si>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</si>
  <si>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</si>
  <si>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</si>
  <si>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</si>
  <si>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</si>
  <si>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</si>
  <si>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</si>
  <si>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</si>
  <si>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</si>
  <si>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</si>
  <si>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</si>
  <si>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</si>
  <si>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</si>
  <si>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</si>
  <si>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</si>
  <si>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</si>
  <si>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</si>
  <si>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</si>
  <si>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</si>
  <si>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</si>
  <si>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</si>
  <si>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</si>
  <si>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</si>
  <si>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</si>
  <si>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</si>
  <si>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</si>
  <si>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</si>
  <si>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</si>
  <si>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</si>
  <si>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</si>
  <si>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</si>
  <si>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</si>
  <si>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</si>
  <si>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</si>
  <si>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</si>
  <si>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</si>
  <si>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</si>
  <si>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</si>
  <si>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</si>
  <si>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</si>
  <si>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</si>
  <si>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</si>
  <si>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</si>
  <si>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</si>
  <si>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</si>
  <si>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</si>
  <si>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</si>
  <si>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</si>
  <si>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</si>
  <si>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</si>
  <si>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</si>
  <si>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</si>
  <si>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</si>
  <si>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</si>
  <si>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</si>
  <si>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</si>
  <si>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</si>
  <si>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</si>
  <si>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</si>
  <si>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</si>
  <si>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</si>
  <si>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</si>
  <si>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</si>
  <si>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</si>
  <si>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</si>
  <si>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</si>
  <si>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</si>
  <si>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</si>
  <si>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</si>
  <si>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</si>
  <si>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</si>
  <si>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</si>
  <si>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</si>
  <si>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</si>
  <si>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</si>
  <si>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</si>
  <si>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</si>
  <si>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</si>
  <si>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</si>
  <si>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</si>
  <si>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</si>
  <si>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</si>
  <si>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</si>
  <si>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</si>
  <si>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</si>
  <si>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</si>
  <si>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</si>
  <si>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</si>
  <si>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</si>
  <si>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</si>
  <si>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</si>
  <si>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</si>
  <si>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</si>
  <si>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</si>
  <si>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</si>
  <si>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</si>
  <si>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</si>
  <si>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</si>
  <si>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</si>
  <si>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</si>
  <si>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</si>
  <si>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</si>
  <si>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</si>
  <si>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</si>
  <si>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</si>
  <si>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</si>
  <si>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</si>
  <si>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</si>
  <si>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</si>
  <si>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</si>
  <si>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</si>
  <si>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</si>
  <si>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</si>
  <si>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</si>
  <si>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</si>
  <si>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</si>
  <si>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</si>
  <si>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</si>
  <si>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</si>
  <si>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</si>
  <si>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</si>
  <si>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</si>
  <si>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</si>
  <si>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</si>
  <si>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</si>
  <si>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</si>
  <si>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</si>
  <si>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</si>
  <si>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</si>
  <si>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</si>
  <si>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</si>
  <si>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</si>
  <si>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</si>
  <si>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</si>
  <si>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</si>
  <si>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</si>
  <si>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</si>
  <si>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</si>
  <si>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</si>
  <si>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</si>
  <si>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</si>
  <si>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</si>
  <si>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</si>
  <si>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</si>
  <si>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</si>
  <si>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</si>
  <si>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</si>
  <si>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</si>
  <si>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</si>
  <si>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</si>
  <si>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</si>
  <si>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</si>
  <si>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</si>
  <si>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</si>
  <si>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</si>
  <si>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</si>
  <si>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</si>
  <si>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</si>
  <si>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</si>
  <si>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</si>
  <si>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</si>
  <si>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</si>
  <si>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</si>
  <si>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</si>
  <si>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</si>
  <si>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</si>
  <si>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</si>
  <si>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</si>
  <si>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</si>
  <si>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</si>
  <si>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</si>
  <si>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</si>
  <si>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</si>
  <si>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</si>
  <si>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</si>
  <si>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</si>
  <si>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</si>
  <si>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</si>
  <si>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</si>
  <si>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</si>
  <si>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</si>
  <si>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</si>
  <si>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</si>
  <si>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</si>
  <si>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</si>
  <si>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</si>
  <si>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</si>
  <si>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</si>
  <si>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</si>
  <si>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</si>
  <si>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</si>
  <si>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</si>
  <si>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</si>
  <si>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</si>
  <si>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</si>
  <si>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</si>
  <si>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</si>
  <si>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</si>
  <si>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</si>
  <si>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</si>
  <si>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</si>
  <si>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</si>
  <si>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</si>
  <si>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</si>
  <si>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</si>
  <si>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</si>
  <si>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</si>
  <si>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</si>
  <si>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</si>
  <si>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</si>
  <si>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</si>
  <si>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</si>
  <si>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</si>
  <si>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</si>
  <si>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</si>
  <si>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</si>
  <si>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</si>
  <si>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</si>
  <si>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</si>
  <si>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</si>
  <si>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</si>
  <si>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</si>
  <si>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</si>
  <si>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</si>
  <si>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</si>
  <si>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</si>
  <si>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</si>
  <si>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</si>
  <si>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</si>
  <si>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</si>
  <si>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</si>
  <si>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</si>
  <si>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</si>
  <si>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</si>
  <si>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</si>
  <si>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</si>
  <si>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</si>
  <si>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</si>
  <si>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</si>
  <si>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</si>
  <si>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</si>
  <si>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</si>
  <si>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</si>
  <si>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</si>
  <si>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</si>
  <si>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</si>
  <si>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</si>
  <si>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</si>
  <si>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</si>
  <si>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</si>
  <si>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</si>
  <si>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</si>
  <si>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</si>
  <si>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</si>
  <si>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</si>
  <si>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</si>
  <si>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</si>
  <si>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</si>
  <si>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</si>
  <si>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</si>
  <si>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</si>
  <si>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</si>
  <si>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</si>
  <si>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</si>
  <si>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</si>
  <si>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</si>
  <si>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</si>
  <si>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</si>
  <si>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</si>
  <si>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</si>
  <si>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</si>
  <si>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</si>
  <si>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</si>
  <si>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</si>
  <si>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</si>
  <si>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</si>
  <si>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</si>
  <si>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</si>
  <si>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</si>
  <si>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</si>
  <si>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</si>
  <si>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</si>
  <si>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</si>
  <si>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</si>
  <si>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</si>
  <si>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</si>
  <si>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</si>
  <si>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</si>
  <si>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</si>
  <si>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</si>
  <si>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</si>
  <si>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</si>
  <si>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</si>
  <si>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</si>
  <si>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</si>
  <si>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</si>
  <si>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</si>
  <si>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</si>
  <si>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</si>
  <si>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</si>
  <si>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</si>
  <si>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</si>
  <si>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</si>
  <si>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</si>
  <si>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</si>
  <si>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</si>
  <si>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</si>
  <si>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</si>
  <si>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</si>
  <si>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</si>
  <si>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</si>
  <si>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</si>
  <si>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</si>
  <si>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</si>
  <si>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</si>
  <si>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</si>
  <si>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</si>
  <si>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</si>
  <si>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</si>
  <si>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</si>
  <si>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</si>
  <si>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</si>
  <si>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</si>
  <si>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</si>
  <si>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</si>
  <si>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</si>
  <si>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</si>
  <si>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</si>
  <si>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</si>
  <si>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</si>
  <si>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</si>
  <si>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</si>
  <si>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</si>
  <si>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</si>
  <si>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</si>
  <si>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</si>
  <si>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</si>
  <si>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</si>
  <si>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</si>
  <si>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</si>
  <si>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</si>
  <si>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</si>
  <si>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</si>
  <si>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</si>
  <si>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</si>
  <si>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</si>
  <si>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</si>
  <si>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</si>
  <si>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</si>
  <si>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</si>
  <si>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</si>
  <si>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</si>
  <si>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</si>
  <si>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</si>
  <si>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</si>
  <si>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</si>
  <si>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</si>
  <si>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</si>
  <si>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</si>
  <si>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</si>
  <si>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</si>
  <si>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</si>
  <si>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</si>
  <si>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</si>
  <si>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</si>
  <si>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</si>
  <si>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</si>
  <si>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</si>
  <si>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</si>
  <si>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</si>
  <si>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</si>
  <si>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</si>
  <si>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</si>
  <si>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</si>
  <si>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</si>
  <si>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</si>
  <si>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</si>
  <si>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</si>
  <si>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</si>
  <si>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</si>
  <si>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</si>
  <si>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</si>
  <si>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</si>
  <si>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</si>
  <si>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</si>
  <si>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</si>
  <si>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</si>
  <si>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</si>
  <si>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</si>
  <si>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</si>
  <si>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</si>
  <si>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</si>
  <si>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</si>
  <si>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</si>
  <si>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</si>
  <si>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</si>
  <si>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</si>
  <si>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</si>
  <si>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</si>
  <si>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</si>
  <si>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</si>
  <si>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</si>
  <si>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</si>
  <si>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</si>
  <si>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</si>
  <si>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</si>
  <si>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</si>
  <si>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</si>
  <si>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</si>
  <si>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</si>
  <si>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</si>
  <si>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</si>
  <si>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</si>
  <si>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</si>
  <si>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</si>
  <si>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</si>
  <si>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</si>
  <si>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</si>
  <si>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</si>
  <si>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</si>
  <si>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</si>
  <si>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</si>
  <si>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</si>
  <si>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</si>
  <si>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</si>
  <si>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</si>
  <si>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</si>
  <si>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</si>
  <si>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</si>
  <si>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</si>
  <si>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</si>
  <si>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</si>
  <si>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</si>
  <si>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</si>
  <si>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</si>
  <si>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</si>
  <si>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</si>
  <si>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</si>
  <si>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</si>
  <si>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</si>
  <si>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</si>
  <si>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</si>
  <si>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</si>
  <si>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</si>
  <si>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</si>
  <si>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</si>
  <si>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</si>
  <si>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</si>
  <si>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</si>
  <si>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</si>
  <si>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</si>
  <si>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</si>
  <si>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</si>
  <si>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</si>
  <si>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</si>
  <si>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</si>
  <si>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</si>
  <si>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</si>
  <si>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</si>
  <si>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</si>
  <si>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</si>
  <si>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</si>
  <si>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</si>
  <si>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</si>
  <si>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</si>
  <si>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</si>
  <si>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</si>
  <si>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</si>
  <si>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</si>
  <si>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</si>
  <si>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</si>
  <si>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</si>
  <si>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</si>
  <si>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</si>
  <si>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</si>
  <si>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</si>
  <si>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</si>
  <si>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</si>
  <si>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</si>
  <si>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</si>
  <si>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</si>
  <si>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</si>
  <si>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</si>
  <si>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</si>
  <si>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</si>
  <si>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</si>
  <si>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</si>
  <si>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</si>
  <si>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</si>
  <si>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</si>
  <si>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</si>
  <si>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</si>
  <si>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</si>
  <si>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</si>
  <si>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</si>
  <si>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</si>
  <si>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</si>
  <si>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</si>
  <si>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</si>
  <si>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</si>
  <si>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</si>
  <si>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</si>
  <si>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</si>
  <si>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</si>
  <si>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</si>
  <si>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</si>
  <si>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</si>
  <si>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</si>
  <si>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</si>
  <si>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</si>
  <si>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</si>
  <si>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</si>
  <si>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</si>
  <si>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</si>
  <si>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</si>
  <si>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</si>
  <si>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</si>
  <si>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</si>
  <si>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</si>
  <si>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</si>
  <si>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</si>
  <si>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</si>
  <si>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</si>
  <si>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</si>
  <si>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</si>
  <si>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</si>
  <si>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</si>
  <si>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</si>
  <si>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</si>
  <si>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</si>
  <si>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</si>
  <si>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</si>
  <si>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</si>
  <si>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</si>
  <si>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</si>
  <si>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</si>
  <si>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</si>
  <si>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</si>
  <si>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</si>
  <si>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</si>
  <si>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</si>
  <si>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</si>
  <si>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</si>
  <si>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</si>
  <si>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</si>
  <si>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</si>
  <si>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</si>
  <si>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</si>
  <si>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</si>
  <si>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</si>
  <si>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</si>
  <si>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</si>
  <si>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</si>
  <si>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</si>
  <si>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</si>
  <si>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</si>
  <si>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</si>
  <si>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</si>
  <si>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</si>
  <si>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</si>
  <si>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</si>
  <si>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</si>
  <si>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</si>
  <si>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</si>
  <si>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</si>
  <si>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</si>
  <si>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</si>
  <si>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</si>
  <si>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</si>
  <si>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</si>
  <si>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</si>
  <si>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</si>
  <si>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</si>
  <si>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</si>
  <si>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</si>
  <si>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</si>
  <si>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</si>
  <si>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</si>
  <si>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</si>
  <si>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</si>
  <si>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</si>
  <si>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</si>
  <si>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</si>
  <si>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</si>
  <si>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</si>
  <si>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</si>
  <si>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</si>
  <si>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</si>
  <si>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</si>
  <si>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</si>
  <si>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</si>
  <si>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</si>
  <si>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</si>
  <si>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</si>
  <si>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</si>
  <si>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</si>
  <si>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</si>
  <si>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</si>
  <si>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</si>
  <si>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</si>
  <si>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</si>
  <si>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</si>
  <si>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</si>
  <si>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</si>
  <si>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</si>
  <si>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</si>
  <si>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</si>
  <si>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</si>
  <si>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</si>
  <si>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</si>
  <si>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</si>
  <si>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</si>
  <si>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</si>
  <si>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</si>
  <si>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</si>
  <si>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</si>
  <si>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</si>
  <si>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</si>
  <si>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</si>
  <si>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</si>
  <si>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</si>
  <si>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</si>
  <si>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</si>
  <si>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</si>
  <si>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</si>
  <si>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</si>
  <si>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</si>
  <si>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</si>
  <si>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</si>
  <si>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</si>
  <si>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</si>
  <si>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</si>
  <si>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</si>
  <si>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</si>
  <si>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</si>
  <si>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</si>
  <si>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</si>
  <si>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</si>
  <si>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</si>
  <si>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</si>
  <si>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</si>
  <si>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</si>
  <si>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</si>
  <si>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</si>
  <si>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</si>
  <si>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</si>
  <si>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</si>
  <si>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</si>
  <si>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</si>
  <si>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</si>
  <si>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</si>
  <si>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</si>
  <si>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</si>
  <si>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</si>
  <si>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</si>
  <si>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</si>
  <si>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</si>
  <si>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</si>
  <si>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</si>
  <si>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</si>
  <si>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</si>
  <si>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</si>
  <si>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</si>
  <si>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</si>
  <si>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</si>
  <si>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</si>
  <si>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</si>
  <si>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</si>
  <si>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</si>
  <si>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</si>
  <si>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</si>
  <si>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</si>
  <si>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</si>
  <si>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</si>
  <si>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</si>
  <si>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</si>
  <si>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</si>
  <si>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</si>
  <si>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</si>
  <si>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</si>
  <si>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</si>
  <si>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</si>
  <si>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</si>
  <si>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</si>
  <si>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</si>
  <si>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</si>
  <si>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</si>
  <si>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</si>
  <si>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</si>
  <si>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</si>
  <si>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</si>
  <si>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</si>
  <si>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</si>
  <si>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</si>
  <si>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</si>
  <si>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</si>
  <si>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</si>
  <si>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</si>
  <si>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</si>
  <si>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</si>
  <si>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</si>
  <si>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</si>
  <si>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</si>
  <si>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</si>
  <si>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</si>
  <si>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</si>
  <si>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</si>
  <si>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</si>
  <si>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</si>
  <si>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</si>
  <si>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</si>
  <si>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</si>
  <si>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</si>
  <si>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</si>
  <si>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</si>
  <si>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</si>
  <si>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</si>
  <si>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</si>
  <si>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</si>
  <si>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</si>
  <si>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</si>
  <si>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</si>
  <si>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</si>
  <si>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</si>
  <si>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</si>
  <si>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</si>
  <si>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</si>
  <si>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</si>
  <si>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</si>
  <si>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</si>
  <si>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</si>
  <si>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</si>
  <si>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</si>
  <si>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</si>
  <si>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</si>
  <si>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</si>
  <si>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</si>
  <si>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</si>
  <si>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</si>
  <si>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</si>
  <si>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</si>
  <si>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</si>
  <si>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</si>
  <si>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</si>
  <si>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</si>
  <si>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</si>
  <si>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</si>
  <si>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</si>
  <si>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</si>
  <si>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</si>
  <si>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</si>
  <si>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</si>
  <si>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</si>
  <si>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</si>
  <si>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</si>
  <si>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</si>
  <si>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</si>
  <si>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</si>
  <si>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</si>
  <si>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</si>
  <si>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</si>
  <si>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</si>
  <si>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</si>
  <si>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</si>
  <si>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</si>
  <si>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</si>
  <si>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</si>
  <si>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</si>
  <si>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</si>
  <si>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</si>
  <si>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</si>
  <si>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</si>
  <si>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</si>
  <si>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</si>
  <si>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</si>
  <si>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</si>
  <si>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</si>
  <si>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</si>
  <si>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</si>
  <si>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</si>
  <si>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</si>
  <si>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</si>
  <si>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</si>
  <si>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</si>
  <si>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</si>
  <si>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</si>
  <si>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</si>
  <si>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</si>
  <si>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</si>
  <si>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</si>
  <si>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</si>
  <si>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</si>
  <si>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</si>
  <si>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</si>
  <si>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</si>
  <si>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</si>
  <si>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</si>
  <si>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</si>
  <si>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</si>
  <si>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</si>
  <si>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</si>
  <si>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</si>
  <si>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</si>
  <si>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</si>
  <si>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</si>
  <si>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</si>
  <si>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</si>
  <si>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</si>
  <si>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</si>
  <si>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</si>
  <si>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</si>
  <si>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</si>
  <si>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</si>
  <si>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</si>
  <si>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</si>
  <si>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</si>
  <si>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</si>
  <si>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</si>
  <si>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</si>
  <si>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</si>
  <si>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</si>
  <si>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</si>
  <si>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</si>
  <si>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</si>
  <si>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</si>
  <si>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</si>
  <si>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</si>
  <si>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</si>
  <si>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</si>
  <si>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</si>
  <si>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</si>
  <si>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</si>
  <si>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</si>
  <si>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</si>
  <si>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</si>
  <si>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</si>
  <si>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</si>
  <si>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</si>
  <si>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</si>
  <si>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</si>
  <si>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</si>
  <si>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</si>
  <si>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</si>
  <si>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</si>
  <si>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</si>
  <si>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</si>
  <si>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</si>
  <si>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</si>
  <si>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</si>
  <si>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</si>
  <si>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</si>
  <si>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</si>
  <si>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</si>
  <si>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</si>
  <si>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</si>
  <si>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</si>
  <si>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</si>
  <si>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</si>
  <si>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</si>
  <si>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</si>
  <si>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</si>
  <si>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</si>
  <si>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</si>
  <si>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</si>
  <si>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</si>
  <si>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</si>
  <si>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</si>
  <si>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</si>
  <si>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</si>
  <si>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</si>
  <si>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</si>
  <si>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</si>
  <si>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</si>
  <si>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</si>
  <si>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</si>
  <si>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</si>
  <si>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</si>
  <si>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</si>
  <si>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</si>
  <si>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</si>
  <si>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</si>
  <si>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</si>
  <si>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</si>
  <si>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</si>
  <si>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</si>
  <si>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</si>
  <si>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</si>
  <si>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</si>
  <si>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</si>
  <si>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</si>
  <si>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</si>
  <si>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</si>
  <si>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</si>
  <si>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</si>
  <si>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</si>
  <si>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</si>
  <si>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</si>
  <si>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</si>
  <si>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</si>
  <si>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</si>
  <si>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</si>
  <si>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</si>
  <si>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</si>
  <si>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</si>
  <si>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</si>
  <si>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</si>
  <si>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</si>
  <si>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</si>
  <si>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</si>
  <si>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</si>
  <si>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</si>
  <si>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</si>
  <si>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</si>
  <si>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</si>
  <si>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</si>
  <si>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</si>
  <si>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</si>
  <si>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</si>
  <si>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</si>
  <si>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</si>
  <si>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</si>
  <si>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</si>
  <si>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</si>
  <si>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</si>
  <si>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</si>
  <si>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</si>
  <si>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</si>
  <si>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</si>
  <si>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</si>
  <si>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</si>
  <si>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</si>
  <si>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</si>
  <si>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</si>
  <si>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</si>
  <si>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</si>
  <si>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</si>
  <si>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</si>
  <si>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</si>
  <si>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</si>
  <si>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</si>
  <si>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</si>
  <si>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</si>
  <si>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</si>
  <si>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</si>
  <si>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</si>
  <si>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</si>
  <si>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</si>
  <si>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</si>
  <si>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</si>
  <si>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</si>
  <si>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</si>
  <si>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</si>
  <si>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</si>
  <si>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</si>
  <si>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</si>
  <si>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</si>
  <si>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</si>
  <si>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</si>
  <si>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</si>
  <si>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</si>
  <si>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</si>
  <si>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</si>
  <si>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</si>
  <si>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</si>
  <si>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</si>
  <si>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</si>
  <si>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</si>
  <si>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</si>
  <si>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</si>
  <si>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</si>
  <si>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</si>
  <si>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</si>
  <si>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</si>
  <si>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</si>
  <si>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</si>
  <si>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</si>
  <si>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</si>
  <si>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</si>
  <si>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</si>
  <si>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</si>
  <si>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</si>
  <si>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</si>
  <si>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</si>
  <si>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</si>
  <si>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</si>
  <si>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</si>
  <si>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</si>
  <si>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</si>
  <si>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</si>
  <si>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</si>
  <si>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</si>
  <si>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</si>
  <si>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</si>
  <si>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</si>
  <si>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</si>
  <si>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</si>
  <si>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</si>
  <si>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</si>
  <si>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</si>
  <si>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</si>
  <si>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</si>
  <si>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</si>
  <si>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</si>
  <si>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</si>
  <si>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</si>
  <si>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</si>
  <si>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</si>
  <si>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</si>
  <si>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</si>
  <si>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</si>
  <si>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</si>
  <si>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</si>
  <si>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</si>
  <si>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</si>
  <si>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</si>
  <si>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</si>
  <si>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</si>
  <si>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</si>
  <si>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</si>
  <si>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</si>
  <si>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</si>
  <si>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</si>
  <si>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</si>
  <si>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</si>
  <si>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</si>
  <si>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</si>
  <si>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</si>
  <si>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</si>
  <si>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</si>
  <si>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</si>
  <si>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</si>
  <si>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</si>
  <si>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</si>
  <si>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</si>
  <si>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</si>
  <si>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</si>
  <si>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</si>
  <si>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</si>
  <si>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</si>
  <si>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</si>
  <si>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</si>
  <si>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</si>
  <si>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</si>
  <si>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</si>
  <si>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</si>
  <si>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</si>
  <si>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</si>
  <si>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</si>
  <si>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</si>
  <si>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</si>
  <si>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</si>
  <si>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</si>
  <si>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</si>
  <si>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</si>
  <si>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</si>
  <si>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</si>
  <si>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</si>
  <si>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</si>
  <si>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</si>
  <si>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</si>
  <si>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</si>
  <si>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</si>
  <si>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</si>
  <si>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</si>
  <si>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</si>
  <si>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</si>
  <si>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</si>
  <si>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</si>
  <si>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</si>
  <si>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</si>
  <si>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</si>
  <si>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</si>
  <si>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</si>
  <si>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</si>
  <si>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</si>
  <si>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</si>
  <si>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</si>
  <si>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</si>
  <si>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</si>
  <si>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</si>
  <si>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</si>
  <si>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</si>
  <si>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</si>
  <si>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</si>
  <si>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</si>
  <si>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</si>
  <si>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</si>
  <si>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</si>
  <si>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</si>
  <si>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</si>
  <si>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</si>
  <si>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</si>
  <si>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</si>
  <si>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</si>
  <si>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</si>
  <si>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</si>
  <si>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</si>
  <si>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</si>
  <si>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</si>
  <si>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</si>
  <si>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</si>
  <si>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</si>
  <si>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</si>
  <si>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</si>
  <si>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</si>
  <si>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</si>
  <si>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</si>
  <si>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</si>
  <si>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</si>
  <si>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</si>
  <si>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</si>
  <si>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</si>
  <si>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</si>
  <si>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</si>
  <si>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</si>
  <si>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</si>
  <si>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</si>
  <si>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</si>
  <si>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</si>
  <si>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</si>
  <si>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</si>
  <si>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</si>
  <si>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</si>
  <si>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</si>
  <si>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</si>
  <si>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</si>
  <si>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</si>
  <si>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</si>
  <si>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</si>
  <si>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</si>
  <si>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</si>
  <si>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</si>
  <si>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</si>
  <si>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</si>
  <si>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</si>
  <si>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</si>
  <si>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</si>
  <si>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</si>
  <si>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</si>
  <si>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</si>
  <si>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</si>
  <si>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</si>
  <si>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</si>
  <si>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</si>
  <si>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</si>
  <si>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</si>
  <si>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</si>
  <si>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</si>
  <si>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</si>
  <si>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</si>
  <si>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</si>
  <si>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</si>
  <si>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</si>
  <si>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</si>
  <si>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</si>
  <si>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</si>
  <si>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</si>
  <si>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</si>
  <si>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</si>
  <si>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</si>
  <si>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</si>
  <si>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</si>
  <si>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</si>
  <si>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</si>
  <si>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</si>
  <si>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</si>
  <si>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</si>
  <si>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</si>
  <si>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</si>
  <si>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</si>
  <si>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</si>
  <si>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</si>
  <si>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</si>
  <si>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</si>
  <si>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</si>
  <si>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</si>
  <si>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</si>
  <si>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</si>
  <si>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</si>
  <si>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</si>
  <si>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</si>
  <si>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</si>
  <si>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</si>
  <si>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</si>
  <si>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</si>
  <si>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</si>
  <si>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</si>
  <si>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</si>
  <si>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</si>
  <si>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</si>
  <si>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</si>
  <si>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</si>
  <si>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</si>
  <si>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</si>
  <si>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</si>
  <si>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</si>
  <si>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</si>
  <si>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</si>
  <si>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</si>
  <si>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</si>
  <si>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</si>
  <si>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</si>
  <si>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</si>
  <si>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</si>
  <si>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</si>
  <si>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</si>
  <si>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</si>
  <si>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</si>
  <si>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</si>
  <si>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</si>
  <si>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</si>
  <si>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</si>
  <si>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</si>
  <si>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</si>
  <si>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</si>
  <si>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</si>
  <si>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</si>
  <si>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</si>
  <si>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</si>
  <si>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</si>
  <si>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</si>
  <si>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</si>
  <si>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</si>
  <si>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</si>
  <si>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</si>
  <si>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</si>
  <si>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</si>
  <si>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</si>
  <si>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</si>
  <si>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</si>
  <si>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</si>
  <si>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</si>
  <si>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</si>
  <si>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</si>
  <si>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</si>
  <si>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</si>
  <si>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</si>
  <si>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</si>
  <si>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</si>
  <si>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</si>
  <si>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</si>
  <si>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</si>
  <si>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</si>
  <si>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</si>
  <si>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</si>
  <si>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</si>
  <si>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</si>
  <si>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</si>
  <si>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</si>
  <si>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</si>
  <si>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</si>
  <si>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</si>
  <si>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</si>
  <si>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</si>
  <si>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</si>
  <si>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</si>
  <si>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</si>
  <si>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</si>
  <si>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</si>
  <si>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</si>
  <si>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</si>
  <si>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</si>
  <si>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</si>
  <si>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</si>
  <si>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</si>
  <si>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</si>
  <si>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</si>
  <si>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</si>
  <si>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</si>
  <si>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</si>
  <si>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</si>
  <si>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</si>
  <si>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</si>
  <si>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</si>
  <si>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</si>
  <si>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</si>
  <si>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</si>
  <si>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</si>
  <si>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</si>
  <si>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</si>
  <si>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</si>
  <si>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</si>
  <si>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</si>
  <si>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</si>
  <si>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</si>
  <si>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</si>
  <si>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</si>
  <si>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</si>
  <si>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</si>
  <si>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</si>
  <si>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</si>
  <si>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</si>
  <si>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</si>
  <si>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</si>
  <si>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</si>
  <si>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</si>
  <si>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</si>
  <si>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</si>
  <si>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</si>
  <si>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</si>
  <si>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</si>
  <si>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</si>
  <si>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</si>
  <si>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</si>
  <si>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</si>
  <si>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</si>
  <si>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</si>
  <si>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</si>
  <si>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</si>
  <si>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</si>
  <si>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</si>
  <si>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</si>
  <si>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</si>
  <si>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</si>
  <si>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</si>
  <si>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</si>
  <si>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</si>
  <si>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</si>
  <si>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</si>
  <si>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</si>
  <si>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</si>
  <si>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</si>
  <si>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</si>
  <si>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</si>
  <si>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</si>
  <si>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</si>
  <si>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</si>
  <si>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</si>
  <si>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</si>
  <si>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</si>
  <si>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</si>
  <si>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</si>
  <si>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</si>
  <si>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</si>
  <si>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</si>
  <si>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</si>
  <si>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</si>
  <si>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</si>
  <si>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</si>
  <si>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</si>
  <si>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</si>
  <si>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</si>
  <si>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</si>
  <si>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</si>
  <si>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</si>
  <si>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</si>
  <si>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</si>
  <si>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</si>
  <si>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</si>
  <si>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</si>
  <si>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</si>
  <si>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</si>
  <si>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</si>
  <si>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</si>
  <si>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</si>
  <si>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</si>
  <si>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</si>
  <si>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</si>
  <si>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</si>
  <si>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</si>
  <si>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</si>
  <si>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</si>
  <si>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</si>
  <si>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</si>
  <si>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</si>
  <si>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</si>
  <si>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</si>
  <si>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</si>
  <si>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</si>
  <si>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</si>
  <si>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</si>
  <si>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</si>
  <si>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</si>
  <si>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</si>
  <si>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</si>
  <si>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</si>
  <si>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</si>
  <si>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</si>
  <si>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</si>
  <si>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</si>
  <si>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</si>
  <si>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</si>
  <si>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</si>
  <si>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</si>
  <si>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</si>
  <si>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</si>
  <si>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</si>
  <si>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</si>
  <si>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</si>
  <si>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</si>
  <si>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</si>
  <si>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</si>
  <si>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</si>
  <si>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</si>
  <si>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</si>
  <si>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</si>
  <si>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</si>
  <si>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</si>
  <si>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</si>
  <si>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</si>
  <si>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</si>
  <si>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</si>
  <si>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</si>
  <si>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</si>
  <si>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</si>
  <si>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</si>
  <si>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</si>
  <si>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</si>
  <si>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</si>
  <si>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</si>
  <si>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</si>
  <si>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</si>
  <si>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</si>
  <si>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</si>
  <si>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</si>
  <si>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</si>
  <si>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</si>
  <si>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</si>
  <si>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</si>
  <si>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</si>
  <si>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</si>
  <si>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</si>
  <si>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</si>
  <si>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</si>
  <si>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</si>
  <si>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</si>
  <si>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</si>
  <si>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</si>
  <si>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</si>
  <si>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</si>
  <si>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</si>
  <si>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</si>
  <si>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</si>
  <si>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</si>
  <si>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</si>
  <si>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</si>
  <si>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</si>
  <si>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</si>
  <si>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</si>
  <si>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</si>
  <si>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</si>
  <si>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</si>
  <si>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</si>
  <si>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</si>
  <si>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</si>
  <si>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</si>
  <si>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</si>
  <si>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</si>
  <si>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</si>
  <si>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</si>
  <si>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</si>
  <si>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</si>
  <si>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</si>
  <si>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</si>
  <si>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</si>
  <si>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</si>
  <si>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</si>
  <si>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</si>
  <si>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</si>
  <si>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</si>
  <si>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</si>
  <si>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</si>
  <si>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</si>
  <si>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</si>
  <si>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</si>
  <si>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</si>
  <si>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</si>
  <si>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</si>
  <si>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</si>
  <si>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</si>
  <si>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</si>
  <si>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</si>
  <si>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</si>
  <si>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</si>
  <si>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</si>
  <si>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</si>
  <si>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</si>
  <si>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</si>
  <si>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</si>
  <si>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</si>
  <si>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</si>
  <si>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</si>
  <si>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</si>
  <si>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</si>
  <si>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</si>
  <si>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</si>
  <si>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</si>
  <si>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</si>
  <si>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</si>
  <si>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</si>
  <si>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</si>
  <si>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</si>
  <si>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</si>
  <si>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</si>
  <si>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</si>
  <si>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</si>
  <si>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</si>
  <si>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</si>
  <si>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</si>
  <si>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</si>
  <si>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</si>
  <si>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</si>
  <si>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</si>
  <si>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</si>
  <si>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</si>
  <si>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</si>
  <si>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</si>
  <si>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</si>
  <si>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</si>
  <si>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</si>
  <si>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</si>
  <si>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</si>
  <si>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</si>
  <si>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</si>
  <si>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</si>
  <si>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</si>
  <si>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</si>
  <si>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</si>
  <si>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</si>
  <si>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</si>
  <si>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</si>
  <si>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</si>
  <si>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</si>
  <si>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</si>
  <si>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</si>
  <si>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</si>
  <si>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</si>
  <si>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</si>
  <si>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</si>
  <si>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</si>
  <si>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</si>
  <si>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</si>
  <si>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</si>
  <si>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</si>
  <si>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</si>
  <si>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</si>
  <si>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</si>
  <si>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</si>
  <si>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</si>
  <si>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</si>
  <si>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</si>
  <si>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</si>
  <si>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</si>
  <si>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</si>
  <si>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</si>
  <si>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</si>
  <si>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</si>
  <si>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</si>
  <si>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</si>
  <si>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</si>
  <si>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</si>
  <si>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</si>
  <si>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</si>
  <si>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</si>
  <si>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</si>
  <si>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</si>
  <si>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</si>
  <si>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</si>
  <si>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</si>
  <si>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</si>
  <si>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</si>
  <si>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</si>
  <si>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</si>
  <si>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</si>
  <si>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</si>
  <si>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</si>
  <si>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</si>
  <si>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</si>
  <si>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</si>
  <si>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</si>
  <si>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</si>
  <si>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</si>
  <si>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</si>
  <si>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</si>
  <si>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</si>
  <si>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</si>
  <si>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</si>
  <si>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</si>
  <si>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</si>
  <si>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</si>
  <si>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</si>
  <si>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</si>
  <si>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</si>
  <si>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</si>
  <si>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</si>
  <si>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</si>
  <si>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</si>
  <si>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</si>
  <si>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</si>
  <si>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</si>
  <si>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</si>
  <si>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</si>
  <si>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</si>
  <si>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</si>
  <si>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</si>
  <si>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</si>
  <si>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</si>
  <si>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</si>
  <si>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</si>
  <si>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</si>
  <si>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</si>
  <si>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</si>
  <si>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</si>
  <si>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</si>
  <si>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</si>
  <si>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</si>
  <si>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</si>
  <si>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</si>
  <si>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</si>
  <si>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</si>
  <si>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</si>
  <si>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</si>
  <si>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</si>
  <si>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</si>
  <si>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</si>
  <si>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</si>
  <si>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</si>
  <si>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</si>
  <si>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</si>
  <si>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</si>
  <si>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</si>
  <si>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</si>
  <si>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</si>
  <si>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</si>
  <si>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</si>
  <si>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</si>
  <si>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</si>
  <si>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</si>
  <si>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</si>
  <si>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</si>
  <si>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</si>
  <si>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</si>
  <si>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</si>
  <si>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</si>
  <si>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</si>
  <si>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</si>
  <si>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</si>
  <si>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</si>
  <si>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</si>
  <si>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</si>
  <si>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</si>
  <si>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</si>
  <si>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</si>
  <si>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</si>
  <si>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</si>
  <si>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</si>
  <si>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</si>
  <si>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</si>
  <si>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</si>
  <si>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</si>
  <si>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</si>
  <si>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</si>
  <si>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</si>
  <si>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</si>
  <si>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</si>
  <si>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</si>
  <si>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</si>
  <si>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</si>
  <si>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</si>
  <si>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</si>
  <si>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</si>
  <si>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</si>
  <si>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</si>
  <si>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</si>
  <si>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</si>
  <si>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</si>
  <si>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</si>
  <si>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</si>
  <si>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</si>
  <si>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</si>
  <si>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</si>
  <si>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</si>
  <si>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</si>
  <si>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</si>
  <si>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</si>
  <si>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</si>
  <si>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</si>
  <si>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</si>
  <si>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</si>
  <si>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</si>
  <si>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</si>
  <si>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</si>
  <si>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</si>
  <si>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</si>
  <si>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</si>
  <si>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</si>
  <si>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</si>
  <si>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</si>
  <si>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</si>
  <si>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</si>
  <si>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</si>
  <si>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</si>
  <si>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</si>
  <si>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</si>
  <si>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</si>
  <si>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</si>
  <si>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</si>
  <si>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</si>
  <si>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</si>
  <si>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</si>
  <si>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</si>
  <si>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</si>
  <si>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</si>
  <si>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</si>
  <si>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</si>
  <si>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</si>
  <si>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</si>
  <si>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</si>
  <si>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</si>
  <si>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</si>
  <si>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</si>
  <si>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</si>
  <si>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</si>
  <si>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</si>
  <si>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</si>
  <si>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</si>
  <si>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</si>
  <si>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</si>
  <si>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</si>
  <si>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</si>
  <si>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</si>
  <si>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</si>
  <si>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</si>
  <si>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</si>
  <si>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</si>
  <si>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</si>
  <si>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</si>
  <si>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</si>
  <si>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</si>
  <si>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</si>
  <si>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</si>
  <si>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</si>
  <si>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</si>
  <si>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</si>
  <si>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</si>
  <si>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</si>
  <si>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</si>
  <si>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</si>
  <si>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</si>
  <si>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</si>
  <si>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</si>
  <si>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</si>
  <si>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</si>
  <si>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</si>
  <si>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</si>
  <si>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</si>
  <si>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</si>
  <si>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</si>
  <si>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</si>
  <si>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</si>
  <si>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</si>
  <si>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</si>
  <si>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</si>
  <si>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</si>
  <si>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</si>
  <si>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</si>
  <si>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</si>
  <si>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</si>
  <si>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</si>
  <si>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</si>
  <si>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</si>
  <si>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</si>
  <si>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</si>
  <si>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</si>
  <si>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</si>
  <si>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</si>
  <si>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</si>
  <si>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</si>
  <si>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</si>
  <si>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</si>
  <si>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</si>
  <si>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</si>
  <si>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</si>
  <si>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</si>
  <si>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</si>
  <si>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</si>
  <si>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</si>
  <si>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</si>
  <si>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</si>
  <si>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</si>
  <si>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</si>
  <si>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</si>
  <si>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</si>
  <si>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</si>
  <si>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</si>
  <si>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</si>
  <si>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</si>
  <si>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</si>
  <si>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</si>
  <si>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</si>
  <si>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</si>
  <si>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</si>
  <si>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</si>
  <si>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</si>
  <si>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</si>
  <si>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</si>
  <si>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</si>
  <si>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</si>
  <si>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</si>
  <si>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</si>
  <si>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</si>
  <si>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</si>
  <si>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</si>
  <si>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</si>
  <si>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</si>
  <si>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</si>
  <si>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</si>
  <si>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</si>
  <si>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</si>
  <si>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</si>
  <si>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</si>
  <si>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</si>
  <si>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</si>
  <si>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</si>
  <si>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</si>
  <si>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</si>
  <si>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</si>
  <si>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</si>
  <si>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</si>
  <si>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</si>
  <si>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</si>
  <si>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</si>
  <si>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</si>
  <si>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</si>
  <si>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</si>
  <si>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</si>
  <si>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</si>
  <si>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</si>
  <si>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</si>
  <si>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</si>
  <si>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</si>
  <si>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</si>
  <si>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</si>
  <si>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</si>
  <si>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</si>
  <si>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</si>
  <si>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</si>
  <si>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</si>
  <si>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</si>
  <si>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</si>
  <si>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</si>
  <si>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</si>
  <si>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</si>
  <si>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</si>
  <si>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</si>
  <si>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</si>
  <si>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</si>
  <si>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</si>
  <si>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</si>
  <si>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</si>
  <si>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</si>
  <si>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</si>
  <si>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</si>
  <si>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</si>
  <si>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</si>
  <si>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</si>
  <si>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</si>
  <si>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</si>
  <si>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</si>
  <si>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</si>
  <si>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</si>
  <si>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</si>
  <si>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</si>
  <si>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</si>
  <si>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</si>
  <si>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</si>
  <si>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</si>
  <si>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</si>
  <si>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</si>
  <si>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</si>
  <si>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</si>
  <si>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</si>
  <si>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</si>
  <si>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</si>
  <si>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</si>
  <si>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</si>
  <si>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</si>
  <si>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</si>
  <si>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</si>
  <si>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</si>
  <si>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</si>
  <si>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</si>
  <si>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</si>
  <si>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</si>
  <si>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</si>
  <si>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</si>
  <si>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</si>
  <si>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</si>
  <si>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</si>
  <si>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</si>
  <si>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</si>
  <si>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</si>
  <si>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</si>
  <si>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</si>
  <si>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</si>
  <si>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</si>
  <si>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</si>
  <si>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</si>
  <si>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</si>
  <si>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</si>
  <si>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</si>
  <si>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</si>
  <si>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</si>
  <si>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</si>
  <si>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</si>
  <si>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</si>
  <si>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</si>
  <si>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</si>
  <si>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</si>
  <si>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</si>
  <si>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</si>
  <si>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</si>
  <si>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</si>
  <si>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</si>
  <si>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</si>
  <si>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</si>
  <si>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</si>
  <si>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</si>
  <si>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</si>
  <si>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</si>
  <si>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</si>
  <si>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</si>
  <si>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</si>
  <si>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</si>
  <si>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</si>
  <si>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</si>
  <si>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</si>
  <si>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</si>
  <si>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</si>
  <si>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</si>
  <si>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</si>
  <si>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</si>
  <si>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</si>
  <si>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</si>
  <si>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</si>
  <si>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</si>
  <si>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</si>
  <si>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</si>
  <si>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</si>
  <si>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</si>
  <si>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</si>
  <si>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</si>
  <si>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</si>
  <si>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</si>
  <si>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</si>
  <si>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</si>
  <si>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</si>
  <si>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</si>
  <si>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</si>
  <si>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</si>
  <si>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</si>
  <si>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</si>
  <si>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</si>
  <si>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</si>
  <si>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</si>
  <si>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</si>
  <si>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</si>
  <si>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</si>
  <si>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</si>
  <si>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</si>
  <si>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</si>
  <si>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</si>
  <si>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</si>
  <si>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</si>
  <si>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</si>
  <si>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</si>
  <si>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</si>
  <si>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</si>
  <si>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</si>
  <si>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</si>
  <si>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</si>
  <si>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</si>
  <si>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</si>
  <si>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</si>
  <si>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</si>
  <si>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</si>
  <si>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</si>
  <si>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</si>
  <si>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</si>
  <si>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</si>
  <si>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</si>
  <si>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</si>
  <si>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</si>
  <si>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</si>
  <si>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</si>
  <si>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</si>
  <si>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</si>
  <si>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</si>
  <si>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</si>
  <si>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</si>
  <si>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</si>
  <si>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</si>
  <si>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</si>
  <si>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</si>
  <si>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</si>
  <si>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</si>
  <si>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</si>
  <si>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</si>
  <si>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</si>
  <si>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</si>
  <si>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</si>
  <si>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</si>
  <si>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</si>
  <si>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</si>
  <si>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</si>
  <si>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</si>
  <si>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</si>
  <si>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</si>
  <si>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</si>
  <si>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</si>
  <si>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</si>
  <si>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</si>
  <si>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</si>
  <si>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</si>
  <si>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</si>
  <si>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</si>
  <si>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</si>
  <si>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</si>
  <si>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</si>
  <si>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</si>
  <si>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</si>
  <si>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</si>
  <si>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</si>
  <si>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</si>
  <si>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</si>
  <si>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</si>
  <si>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</si>
  <si>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</si>
  <si>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</si>
  <si>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</si>
  <si>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</si>
  <si>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</si>
  <si>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</si>
  <si>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</si>
  <si>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</si>
  <si>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</si>
  <si>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</si>
  <si>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</si>
  <si>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</si>
  <si>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</si>
  <si>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</si>
  <si>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</si>
  <si>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</si>
  <si>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</si>
  <si>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</si>
  <si>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</si>
  <si>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</si>
  <si>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</si>
  <si>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</si>
  <si>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</si>
  <si>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</si>
  <si>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</si>
  <si>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</si>
  <si>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</si>
  <si>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</si>
  <si>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</si>
  <si>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</si>
  <si>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</si>
  <si>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</si>
  <si>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</si>
  <si>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</si>
  <si>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</si>
  <si>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</si>
  <si>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</si>
  <si>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</si>
  <si>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</si>
  <si>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</si>
  <si>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</si>
  <si>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</si>
  <si>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</si>
  <si>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</si>
  <si>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</si>
  <si>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</si>
  <si>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</si>
  <si>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</si>
  <si>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</si>
  <si>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</si>
  <si>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</si>
  <si>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</si>
  <si>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</si>
  <si>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</si>
  <si>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</si>
  <si>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</si>
  <si>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</si>
  <si>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</si>
  <si>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</si>
  <si>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</si>
  <si>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</si>
  <si>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</si>
  <si>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</si>
  <si>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</si>
  <si>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</si>
  <si>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</si>
  <si>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</si>
  <si>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</si>
  <si>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</si>
  <si>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</si>
  <si>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</si>
  <si>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</si>
  <si>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</si>
  <si>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</si>
  <si>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</si>
  <si>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</si>
  <si>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</si>
  <si>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</si>
  <si>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</si>
  <si>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</si>
  <si>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</si>
  <si>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</si>
  <si>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</si>
  <si>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</si>
  <si>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</si>
  <si>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</si>
  <si>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</si>
  <si>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</si>
  <si>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</si>
  <si>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</si>
  <si>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</si>
  <si>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</si>
  <si>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</si>
  <si>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</si>
  <si>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</si>
  <si>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</si>
  <si>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</si>
  <si>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</si>
  <si>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</si>
  <si>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</si>
  <si>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</si>
  <si>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</si>
  <si>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</si>
  <si>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</si>
  <si>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</si>
  <si>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</si>
  <si>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</si>
  <si>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</si>
  <si>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</si>
  <si>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</si>
  <si>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</si>
  <si>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</si>
  <si>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</si>
  <si>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</si>
  <si>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</si>
  <si>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</si>
  <si>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</si>
  <si>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</si>
  <si>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</si>
  <si>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</si>
  <si>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</si>
  <si>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</si>
  <si>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</si>
  <si>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</si>
  <si>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</si>
  <si>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</si>
  <si>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</si>
  <si>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</si>
  <si>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</si>
  <si>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</si>
  <si>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</si>
  <si>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</si>
  <si>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</si>
  <si>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</si>
  <si>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</si>
  <si>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</si>
  <si>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</si>
  <si>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</si>
  <si>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</si>
  <si>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</si>
  <si>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</si>
  <si>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</si>
  <si>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</si>
  <si>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</si>
  <si>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</si>
  <si>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</si>
  <si>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</si>
  <si>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</si>
  <si>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</si>
  <si>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</si>
  <si>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</si>
  <si>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</si>
  <si>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</si>
  <si>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</si>
  <si>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</si>
  <si>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</si>
  <si>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</si>
  <si>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</si>
  <si>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</si>
  <si>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</si>
  <si>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</si>
  <si>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</si>
  <si>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</si>
  <si>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</si>
  <si>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</si>
  <si>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</si>
  <si>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</si>
  <si>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</si>
  <si>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</si>
  <si>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</si>
  <si>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</si>
  <si>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</si>
  <si>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</si>
  <si>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</si>
  <si>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</si>
  <si>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</si>
  <si>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</si>
  <si>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</si>
  <si>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</si>
  <si>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</si>
  <si>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</si>
  <si>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</si>
  <si>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</si>
  <si>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</si>
  <si>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</si>
  <si>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</si>
  <si>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</si>
  <si>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</si>
  <si>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</si>
  <si>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</si>
  <si>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</si>
  <si>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</si>
  <si>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</si>
  <si>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</si>
  <si>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</si>
  <si>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</si>
  <si>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</si>
  <si>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</si>
  <si>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</si>
  <si>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</si>
  <si>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</si>
  <si>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</si>
  <si>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</si>
  <si>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</si>
  <si>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</si>
  <si>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</si>
  <si>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</si>
  <si>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</si>
  <si>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</si>
  <si>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</si>
  <si>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</si>
  <si>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</si>
  <si>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</si>
  <si>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</si>
  <si>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</si>
  <si>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</si>
  <si>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</si>
  <si>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</si>
  <si>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</si>
  <si>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</si>
  <si>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</si>
  <si>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</si>
  <si>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</si>
  <si>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</si>
  <si>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</si>
  <si>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</si>
  <si>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</si>
  <si>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</si>
  <si>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</si>
  <si>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</si>
  <si>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</si>
  <si>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</si>
  <si>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</si>
  <si>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</si>
  <si>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</si>
  <si>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</si>
  <si>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</si>
  <si>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</si>
  <si>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</si>
  <si>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</si>
  <si>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</si>
  <si>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</si>
  <si>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</si>
  <si>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</si>
  <si>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</si>
  <si>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</si>
  <si>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</si>
  <si>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</si>
  <si>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</si>
  <si>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</si>
  <si>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</si>
  <si>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</si>
  <si>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</si>
  <si>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</si>
  <si>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</si>
  <si>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</si>
  <si>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</si>
  <si>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</si>
  <si>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</si>
  <si>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</si>
  <si>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</si>
  <si>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</si>
  <si>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</si>
  <si>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</si>
  <si>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</si>
  <si>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</si>
  <si>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</si>
  <si>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</si>
  <si>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</si>
  <si>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</si>
  <si>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</si>
  <si>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</si>
  <si>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</si>
  <si>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</si>
  <si>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</si>
  <si>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</si>
  <si>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</si>
  <si>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</si>
  <si>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</si>
  <si>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</si>
  <si>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</si>
  <si>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</si>
  <si>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</si>
  <si>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</si>
  <si>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</si>
  <si>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</si>
  <si>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</si>
  <si>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</si>
  <si>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</si>
  <si>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</si>
  <si>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</si>
  <si>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</si>
  <si>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</si>
  <si>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</si>
  <si>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</si>
  <si>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</si>
  <si>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</si>
  <si>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</si>
  <si>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</si>
  <si>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</si>
  <si>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</si>
  <si>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</si>
  <si>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</si>
  <si>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</si>
  <si>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</si>
  <si>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</si>
  <si>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</si>
  <si>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</si>
  <si>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</si>
  <si>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</si>
  <si>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</si>
  <si>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</si>
  <si>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</si>
  <si>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</si>
  <si>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</si>
  <si>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</si>
  <si>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</si>
  <si>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</si>
  <si>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</si>
  <si>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</si>
  <si>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</si>
  <si>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</si>
  <si>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</si>
  <si>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</si>
  <si>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</si>
  <si>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</si>
  <si>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</si>
  <si>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</si>
  <si>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</si>
  <si>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</si>
  <si>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</si>
  <si>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</si>
  <si>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</si>
  <si>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</si>
  <si>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</si>
  <si>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</si>
  <si>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</si>
  <si>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</si>
  <si>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</si>
  <si>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</si>
  <si>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</si>
  <si>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</si>
  <si>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</si>
  <si>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</si>
  <si>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</si>
  <si>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</si>
  <si>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</si>
  <si>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</si>
  <si>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</si>
  <si>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</si>
  <si>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</si>
  <si>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</si>
  <si>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</si>
  <si>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</si>
  <si>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</si>
  <si>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</si>
  <si>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</si>
  <si>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</si>
  <si>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</si>
  <si>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</si>
  <si>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</si>
  <si>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</si>
  <si>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</si>
  <si>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</si>
  <si>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</si>
  <si>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</si>
  <si>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</si>
  <si>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</si>
  <si>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</si>
  <si>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</si>
  <si>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</si>
  <si>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</si>
  <si>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</si>
  <si>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</si>
  <si>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</si>
  <si>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</si>
  <si>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</si>
  <si>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</si>
  <si>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</si>
  <si>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</si>
  <si>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</si>
  <si>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</si>
  <si>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</si>
  <si>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</si>
  <si>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</si>
  <si>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</si>
  <si>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</si>
  <si>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</si>
  <si>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</si>
  <si>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</si>
  <si>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</si>
  <si>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</si>
  <si>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</si>
  <si>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</si>
  <si>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</si>
  <si>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</si>
  <si>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</si>
  <si>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</si>
  <si>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</si>
  <si>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</si>
  <si>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</si>
  <si>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</si>
  <si>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</si>
  <si>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</si>
  <si>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</si>
  <si>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</si>
  <si>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</si>
  <si>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</si>
  <si>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</si>
  <si>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</si>
  <si>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</si>
  <si>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</si>
  <si>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</si>
  <si>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</si>
  <si>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</si>
  <si>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</si>
  <si>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</si>
  <si>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</si>
  <si>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</si>
  <si>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</si>
  <si>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</si>
  <si>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</si>
  <si>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</si>
  <si>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</si>
  <si>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</si>
  <si>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</si>
  <si>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</si>
  <si>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</si>
  <si>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</si>
  <si>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</si>
  <si>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</si>
  <si>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</si>
  <si>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</si>
  <si>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</si>
  <si>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</si>
  <si>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</si>
  <si>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</si>
  <si>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</si>
  <si>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</si>
  <si>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</si>
  <si>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</si>
  <si>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</si>
  <si>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</si>
  <si>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</si>
  <si>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</si>
  <si>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</si>
  <si>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</si>
  <si>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</si>
  <si>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</si>
  <si>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</si>
  <si>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</si>
  <si>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</si>
  <si>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</si>
  <si>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</si>
  <si>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</si>
  <si>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</si>
  <si>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</si>
  <si>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</si>
  <si>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</si>
  <si>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</si>
  <si>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</si>
  <si>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</si>
  <si>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</si>
  <si>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</si>
  <si>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</si>
  <si>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</si>
  <si>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</si>
  <si>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</si>
  <si>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</si>
  <si>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</si>
  <si>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</si>
  <si>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</si>
  <si>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</si>
  <si>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</si>
  <si>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</si>
  <si>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</si>
  <si>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</si>
  <si>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</si>
  <si>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</si>
  <si>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</si>
  <si>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</si>
  <si>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</si>
  <si>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</si>
  <si>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</si>
  <si>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</si>
  <si>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</si>
  <si>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</si>
  <si>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</si>
  <si>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</si>
  <si>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</si>
  <si>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</si>
  <si>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</si>
  <si>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</si>
  <si>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</si>
  <si>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</si>
  <si>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</si>
  <si>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</si>
  <si>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</si>
  <si>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</si>
  <si>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</si>
  <si>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</si>
  <si>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</si>
  <si>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</si>
  <si>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</si>
  <si>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</si>
  <si>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</si>
  <si>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</si>
  <si>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</si>
  <si>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</si>
  <si>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</si>
  <si>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</si>
  <si>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</si>
  <si>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</si>
  <si>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</si>
  <si>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</si>
  <si>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</si>
  <si>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</si>
  <si>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</si>
  <si>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</si>
  <si>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</si>
  <si>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</si>
  <si>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</si>
  <si>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</si>
  <si>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</si>
  <si>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</si>
  <si>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</si>
  <si>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</si>
  <si>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</si>
  <si>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</si>
  <si>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</si>
  <si>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</si>
  <si>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</si>
  <si>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</si>
  <si>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</si>
  <si>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</si>
  <si>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</si>
  <si>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</si>
  <si>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</si>
  <si>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</si>
  <si>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</si>
  <si>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</si>
  <si>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</si>
  <si>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</si>
  <si>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</si>
  <si>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</si>
  <si>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</si>
  <si>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</si>
  <si>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</si>
  <si>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</si>
  <si>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</si>
  <si>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</si>
  <si>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</si>
  <si>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</si>
  <si>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</si>
  <si>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</si>
  <si>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</si>
  <si>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</si>
  <si>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</si>
  <si>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</si>
  <si>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</si>
  <si>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</si>
  <si>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</si>
  <si>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</si>
  <si>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</si>
  <si>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</si>
  <si>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</si>
  <si>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</si>
  <si>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</si>
  <si>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</si>
  <si>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</si>
  <si>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</si>
  <si>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</si>
  <si>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</si>
  <si>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</si>
  <si>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</si>
  <si>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</si>
  <si>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</si>
  <si>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</si>
  <si>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</si>
  <si>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</si>
  <si>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</si>
  <si>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</si>
  <si>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</si>
  <si>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</si>
  <si>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</si>
  <si>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</si>
  <si>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</si>
  <si>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</si>
  <si>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</si>
  <si>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</si>
  <si>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</si>
  <si>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</si>
  <si>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</si>
  <si>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</si>
  <si>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</si>
  <si>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</si>
  <si>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</si>
  <si>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</si>
  <si>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</si>
  <si>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</si>
  <si>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</si>
  <si>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</si>
  <si>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</si>
  <si>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</si>
  <si>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</si>
  <si>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</si>
  <si>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</si>
  <si>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</si>
  <si>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</si>
  <si>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</si>
  <si>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</si>
  <si>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</si>
  <si>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</si>
  <si>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</si>
  <si>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</si>
  <si>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</si>
  <si>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</si>
  <si>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</si>
  <si>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</si>
  <si>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</si>
  <si>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</si>
  <si>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</si>
  <si>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</si>
  <si>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</si>
  <si>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</si>
  <si>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</si>
  <si>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</si>
  <si>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</si>
  <si>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</si>
  <si>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</si>
  <si>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</si>
  <si>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</si>
  <si>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</si>
  <si>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</si>
  <si>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</si>
  <si>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</si>
  <si>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</si>
  <si>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</si>
  <si>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</si>
  <si>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</si>
  <si>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</si>
  <si>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</si>
  <si>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</si>
  <si>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</si>
  <si>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</si>
  <si>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</si>
  <si>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</si>
  <si>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</si>
  <si>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</si>
  <si>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</si>
  <si>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</si>
  <si>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</si>
  <si>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</si>
  <si>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</si>
  <si>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</si>
  <si>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</si>
  <si>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</si>
  <si>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</si>
  <si>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</si>
  <si>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</si>
  <si>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</si>
  <si>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</si>
  <si>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</si>
  <si>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</si>
  <si>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</si>
  <si>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</si>
  <si>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</si>
  <si>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</si>
  <si>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</si>
  <si>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</si>
  <si>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</si>
  <si>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</si>
  <si>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</si>
  <si>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</si>
  <si>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</si>
  <si>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</si>
  <si>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</si>
  <si>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</si>
  <si>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</si>
  <si>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</si>
  <si>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</si>
  <si>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</si>
  <si>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</si>
  <si>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</si>
  <si>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</si>
  <si>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</si>
  <si>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</si>
  <si>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</si>
  <si>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</si>
  <si>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</si>
  <si>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</si>
  <si>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</si>
  <si>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</si>
  <si>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</si>
  <si>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</si>
  <si>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</si>
  <si>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</si>
  <si>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</si>
  <si>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</si>
  <si>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</si>
  <si>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</si>
  <si>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</si>
  <si>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</si>
  <si>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</si>
  <si>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</si>
  <si>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</si>
  <si>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</si>
  <si>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</si>
  <si>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</si>
  <si>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</si>
  <si>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</si>
  <si>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</si>
  <si>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</si>
  <si>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</si>
  <si>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</si>
  <si>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</si>
  <si>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</si>
  <si>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</si>
  <si>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</si>
  <si>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</si>
  <si>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</si>
  <si>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</si>
  <si>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</si>
  <si>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</si>
  <si>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</si>
  <si>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</si>
  <si>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</si>
  <si>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</si>
  <si>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</si>
  <si>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</si>
  <si>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</si>
  <si>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</si>
  <si>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</si>
  <si>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</si>
  <si>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</si>
  <si>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</si>
  <si>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</si>
  <si>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</si>
  <si>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</si>
  <si>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</si>
  <si>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</si>
  <si>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</si>
  <si>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</si>
  <si>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</si>
  <si>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</si>
  <si>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</si>
  <si>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</si>
  <si>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</si>
  <si>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</si>
  <si>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</si>
  <si>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</si>
  <si>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</si>
  <si>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</si>
  <si>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</si>
  <si>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</si>
  <si>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</si>
  <si>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</si>
  <si>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</si>
  <si>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</si>
  <si>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</si>
  <si>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</si>
  <si>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</si>
  <si>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</si>
  <si>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</si>
  <si>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</si>
  <si>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</si>
  <si>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</si>
  <si>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</si>
  <si>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</si>
  <si>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</si>
  <si>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</si>
  <si>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</si>
  <si>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</si>
  <si>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</si>
  <si>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</si>
  <si>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</si>
  <si>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</si>
  <si>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</si>
  <si>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</si>
  <si>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</si>
  <si>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</si>
  <si>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</si>
  <si>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</si>
  <si>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</si>
  <si>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</si>
  <si>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</si>
  <si>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</si>
  <si>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</si>
  <si>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</si>
  <si>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</si>
  <si>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</si>
  <si>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</si>
  <si>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</si>
  <si>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</si>
  <si>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</si>
  <si>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</si>
  <si>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</si>
  <si>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</si>
  <si>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</si>
  <si>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</si>
  <si>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</si>
  <si>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</si>
  <si>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</si>
  <si>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</si>
  <si>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</si>
  <si>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</si>
  <si>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</si>
  <si>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</si>
  <si>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</si>
  <si>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</si>
  <si>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</si>
  <si>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</si>
  <si>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</si>
  <si>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</si>
  <si>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</si>
  <si>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</si>
  <si>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</si>
  <si>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</si>
  <si>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</si>
  <si>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</si>
  <si>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</si>
  <si>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</si>
  <si>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</si>
  <si>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</si>
  <si>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</si>
  <si>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</si>
  <si>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</si>
  <si>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</si>
  <si>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</si>
  <si>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</si>
  <si>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</si>
  <si>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</si>
  <si>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</si>
  <si>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</si>
  <si>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</si>
  <si>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</si>
  <si>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</si>
  <si>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</si>
  <si>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</si>
  <si>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</si>
  <si>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</si>
  <si>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</si>
  <si>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</si>
  <si>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</si>
  <si>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</si>
  <si>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</si>
  <si>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</si>
  <si>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</si>
  <si>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</si>
  <si>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</si>
  <si>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</si>
  <si>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</si>
  <si>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</si>
  <si>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</si>
  <si>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</si>
  <si>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</si>
  <si>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</si>
  <si>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</si>
  <si>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</si>
  <si>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</si>
  <si>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</si>
  <si>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</si>
  <si>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</si>
  <si>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</si>
  <si>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</si>
  <si>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</si>
  <si>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</si>
  <si>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</si>
  <si>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</si>
  <si>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</si>
  <si>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</si>
  <si>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</si>
  <si>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</si>
  <si>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</si>
  <si>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</si>
  <si>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</si>
  <si>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</si>
  <si>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</si>
  <si>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</si>
  <si>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</si>
  <si>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</si>
  <si>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</si>
  <si>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</si>
  <si>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</si>
  <si>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</si>
  <si>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</si>
  <si>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</si>
  <si>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</si>
  <si>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</si>
  <si>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</si>
  <si>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</si>
  <si>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</si>
  <si>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</si>
  <si>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</si>
  <si>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</si>
  <si>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</si>
  <si>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</si>
  <si>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</si>
  <si>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</si>
  <si>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</si>
  <si>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</si>
  <si>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</si>
  <si>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</si>
  <si>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</si>
  <si>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</si>
  <si>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</si>
  <si>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</si>
  <si>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</si>
  <si>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</si>
  <si>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</si>
  <si>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</si>
  <si>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</si>
  <si>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</si>
  <si>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</si>
  <si>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</si>
  <si>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</si>
  <si>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</si>
  <si>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</si>
  <si>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</si>
  <si>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</si>
  <si>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</si>
  <si>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</si>
  <si>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</si>
  <si>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</si>
  <si>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</si>
  <si>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</si>
  <si>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</si>
  <si>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</si>
  <si>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</si>
  <si>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</si>
  <si>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</si>
  <si>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</si>
  <si>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</si>
  <si>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</si>
  <si>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</si>
  <si>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</si>
  <si>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</si>
  <si>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</si>
  <si>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</si>
  <si>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</si>
  <si>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</si>
  <si>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</si>
  <si>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</si>
  <si>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</si>
  <si>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</si>
  <si>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</si>
  <si>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</si>
  <si>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</si>
  <si>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</si>
  <si>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</si>
  <si>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</si>
  <si>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</si>
  <si>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</si>
  <si>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</si>
  <si>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</si>
  <si>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</si>
  <si>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</si>
  <si>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</si>
  <si>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</si>
  <si>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</si>
  <si>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</si>
  <si>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</si>
  <si>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</si>
  <si>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</si>
  <si>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</si>
  <si>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</si>
  <si>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</si>
  <si>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</si>
  <si>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</si>
  <si>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</si>
  <si>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</si>
  <si>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</si>
  <si>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</si>
  <si>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</si>
  <si>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</si>
  <si>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</si>
  <si>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</si>
  <si>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</si>
  <si>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</si>
  <si>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</si>
  <si>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</si>
  <si>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</si>
  <si>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</si>
  <si>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</si>
  <si>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</si>
  <si>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</si>
  <si>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</si>
  <si>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</si>
  <si>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</si>
  <si>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</si>
  <si>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</si>
  <si>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</si>
  <si>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</si>
  <si>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</si>
  <si>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</si>
  <si>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</si>
  <si>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</si>
  <si>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</si>
  <si>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</si>
  <si>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</si>
  <si>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</si>
  <si>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</si>
  <si>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</si>
  <si>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</si>
  <si>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</si>
  <si>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</si>
  <si>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</si>
  <si>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</si>
  <si>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</si>
  <si>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</si>
  <si>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</si>
  <si>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</si>
  <si>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</si>
  <si>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</si>
  <si>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</si>
  <si>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</si>
  <si>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</si>
  <si>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</si>
  <si>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</si>
  <si>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</si>
  <si>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</si>
  <si>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</si>
  <si>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</si>
  <si>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</si>
  <si>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</si>
  <si>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</si>
  <si>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</si>
  <si>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</si>
  <si>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</si>
  <si>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</si>
  <si>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</si>
  <si>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</si>
  <si>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</si>
  <si>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</si>
  <si>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</si>
  <si>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</si>
  <si>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</si>
  <si>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</si>
  <si>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</si>
  <si>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</si>
  <si>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</si>
  <si>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</si>
  <si>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</si>
  <si>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</si>
  <si>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</si>
  <si>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</si>
  <si>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</si>
  <si>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</si>
  <si>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</si>
  <si>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</si>
  <si>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</si>
  <si>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</si>
  <si>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</si>
  <si>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</si>
  <si>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</si>
  <si>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</si>
  <si>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</si>
  <si>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</si>
  <si>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</si>
  <si>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</si>
  <si>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</si>
  <si>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</si>
  <si>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</si>
  <si>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</si>
  <si>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</si>
  <si>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</si>
  <si>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</si>
  <si>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</si>
  <si>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</si>
  <si>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</si>
  <si>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</si>
  <si>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</si>
  <si>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</si>
  <si>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</si>
  <si>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</si>
  <si>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</si>
  <si>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</si>
  <si>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</si>
  <si>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</si>
  <si>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</si>
  <si>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</si>
  <si>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</si>
  <si>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</si>
  <si>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</si>
  <si>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</si>
  <si>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</si>
  <si>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</si>
  <si>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</si>
  <si>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</si>
  <si>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</si>
  <si>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</si>
  <si>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</si>
  <si>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</si>
  <si>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</si>
  <si>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</si>
  <si>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</si>
  <si>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</si>
  <si>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</si>
  <si>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</si>
  <si>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</si>
  <si>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</si>
  <si>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</si>
  <si>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</si>
  <si>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</si>
  <si>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</si>
  <si>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</si>
  <si>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</si>
  <si>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</si>
  <si>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</si>
  <si>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</si>
  <si>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</si>
  <si>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</si>
  <si>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</si>
  <si>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</si>
  <si>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</si>
  <si>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</si>
  <si>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</si>
  <si>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</si>
  <si>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</si>
  <si>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</si>
  <si>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</si>
  <si>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</si>
  <si>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</si>
  <si>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</si>
  <si>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</si>
  <si>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</si>
  <si>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</si>
  <si>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</si>
  <si>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</si>
  <si>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</si>
  <si>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</si>
  <si>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</si>
  <si>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</si>
  <si>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</si>
  <si>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</si>
  <si>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</si>
  <si>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</si>
  <si>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</si>
  <si>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</si>
  <si>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</si>
  <si>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</si>
  <si>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</si>
  <si>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</si>
  <si>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</si>
  <si>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</si>
  <si>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</si>
  <si>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</si>
  <si>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</si>
  <si>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</si>
  <si>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</si>
  <si>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</si>
  <si>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</si>
  <si>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</si>
  <si>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</si>
  <si>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</si>
  <si>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</si>
  <si>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</si>
  <si>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</si>
  <si>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</si>
  <si>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</si>
  <si>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</si>
  <si>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</si>
  <si>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</si>
  <si>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</si>
  <si>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</si>
  <si>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</si>
  <si>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</si>
  <si>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</si>
  <si>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</si>
  <si>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</si>
  <si>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</si>
  <si>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</si>
  <si>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</si>
  <si>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</si>
  <si>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</si>
  <si>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</si>
  <si>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</si>
  <si>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</si>
  <si>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</si>
  <si>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</si>
  <si>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</si>
  <si>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</si>
  <si>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</si>
  <si>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</si>
  <si>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</si>
  <si>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</si>
  <si>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</si>
  <si>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</si>
  <si>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</si>
  <si>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</si>
  <si>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</si>
  <si>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</si>
  <si>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</si>
  <si>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</si>
  <si>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</si>
  <si>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</si>
  <si>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</si>
  <si>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</si>
  <si>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</si>
  <si>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</si>
  <si>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</si>
  <si>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</si>
  <si>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</si>
  <si>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</si>
  <si>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</si>
  <si>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</si>
  <si>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</si>
  <si>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</si>
  <si>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</si>
  <si>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</si>
  <si>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</si>
  <si>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</si>
  <si>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</si>
  <si>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</si>
  <si>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</si>
  <si>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</si>
  <si>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</si>
  <si>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</si>
  <si>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</si>
  <si>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</si>
  <si>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</si>
  <si>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</si>
  <si>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</si>
  <si>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</si>
  <si>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</si>
  <si>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</si>
  <si>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</si>
  <si>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</si>
  <si>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</si>
  <si>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</si>
  <si>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</si>
  <si>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</si>
  <si>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</si>
  <si>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</si>
  <si>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</si>
  <si>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</si>
  <si>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</si>
  <si>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</si>
  <si>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</si>
  <si>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</si>
  <si>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</si>
  <si>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</si>
  <si>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</si>
  <si>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</si>
  <si>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</si>
  <si>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</si>
  <si>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</si>
  <si>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</si>
  <si>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</si>
  <si>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</si>
  <si>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</si>
  <si>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</si>
  <si>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</si>
  <si>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</si>
  <si>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</si>
  <si>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</si>
  <si>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</si>
  <si>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</si>
  <si>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</si>
  <si>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</si>
  <si>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</si>
  <si>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</si>
  <si>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</si>
  <si>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</si>
  <si>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</si>
  <si>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</si>
  <si>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</si>
  <si>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</si>
  <si>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</si>
  <si>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</si>
  <si>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</si>
  <si>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</si>
  <si>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</si>
  <si>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</si>
  <si>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</si>
  <si>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</si>
  <si>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</si>
  <si>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</si>
  <si>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</si>
  <si>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</si>
  <si>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</si>
  <si>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</si>
  <si>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</si>
  <si>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</si>
  <si>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</si>
  <si>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</si>
  <si>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</si>
  <si>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</si>
  <si>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</si>
  <si>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</si>
  <si>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</si>
  <si>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</si>
  <si>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</si>
  <si>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</si>
  <si>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</si>
  <si>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</si>
  <si>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</si>
  <si>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</si>
  <si>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</si>
  <si>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</si>
  <si>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</si>
  <si>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</si>
  <si>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</si>
  <si>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</si>
  <si>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</si>
  <si>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</si>
  <si>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</si>
  <si>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</si>
  <si>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</si>
  <si>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</si>
  <si>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</si>
  <si>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</si>
  <si>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</si>
  <si>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</si>
  <si>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</si>
  <si>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</si>
  <si>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</si>
  <si>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</si>
  <si>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</si>
  <si>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</si>
  <si>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</si>
  <si>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</si>
  <si>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</si>
  <si>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</si>
  <si>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</si>
  <si>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</si>
  <si>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</si>
  <si>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</si>
  <si>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</si>
  <si>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</si>
  <si>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</si>
  <si>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</si>
  <si>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</si>
  <si>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</si>
  <si>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</si>
  <si>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</si>
  <si>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</si>
  <si>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</si>
  <si>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</si>
  <si>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</si>
  <si>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</si>
  <si>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</si>
  <si>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</si>
  <si>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</si>
  <si>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</si>
  <si>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</si>
  <si>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</si>
  <si>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</si>
  <si>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</si>
  <si>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</si>
  <si>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</si>
  <si>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</si>
  <si>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</si>
  <si>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</si>
  <si>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</si>
  <si>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</si>
  <si>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</si>
  <si>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</si>
  <si>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</si>
  <si>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</si>
  <si>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</si>
  <si>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</si>
  <si>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</si>
  <si>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</si>
  <si>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</si>
  <si>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</si>
  <si>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</si>
  <si>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</si>
  <si>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</si>
  <si>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</si>
  <si>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</si>
  <si>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</si>
  <si>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</si>
  <si>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</si>
  <si>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</si>
  <si>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</si>
  <si>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</si>
  <si>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</si>
  <si>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</si>
  <si>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</si>
  <si>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</si>
  <si>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</si>
  <si>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</si>
  <si>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</si>
  <si>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</si>
  <si>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</si>
  <si>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</si>
  <si>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</si>
  <si>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</si>
  <si>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</si>
  <si>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</si>
  <si>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</si>
  <si>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</si>
  <si>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</si>
  <si>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</si>
  <si>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</si>
  <si>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</si>
  <si>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</si>
  <si>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</si>
  <si>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</si>
  <si>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</si>
  <si>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</si>
  <si>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</si>
  <si>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</si>
  <si>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</si>
  <si>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</si>
  <si>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</si>
  <si>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</si>
  <si>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</si>
  <si>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</si>
  <si>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</si>
  <si>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</si>
  <si>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</si>
  <si>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</si>
  <si>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</si>
  <si>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</si>
  <si>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</si>
  <si>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</si>
  <si>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</si>
  <si>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</si>
  <si>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</si>
  <si>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</si>
  <si>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</si>
  <si>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</si>
  <si>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</si>
  <si>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</si>
  <si>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</si>
  <si>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</si>
  <si>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</si>
  <si>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</si>
  <si>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</si>
  <si>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</si>
  <si>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</si>
  <si>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</si>
  <si>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</si>
  <si>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</si>
  <si>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</si>
  <si>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</si>
  <si>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</si>
  <si>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</si>
  <si>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</si>
  <si>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</si>
  <si>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</si>
  <si>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</si>
  <si>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</si>
  <si>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</si>
  <si>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</si>
  <si>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</si>
  <si>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</si>
  <si>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</si>
  <si>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</si>
  <si>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</si>
  <si>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</si>
  <si>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</si>
  <si>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</si>
  <si>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</si>
  <si>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</si>
  <si>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</si>
  <si>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</si>
  <si>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</si>
  <si>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</si>
  <si>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</si>
  <si>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</si>
  <si>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</si>
  <si>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</si>
  <si>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</si>
  <si>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</si>
  <si>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</si>
  <si>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</si>
  <si>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</si>
  <si>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</si>
  <si>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</si>
  <si>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</si>
  <si>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</si>
  <si>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</si>
  <si>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</si>
  <si>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</si>
  <si>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</si>
  <si>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</si>
  <si>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</si>
  <si>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</si>
  <si>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</si>
  <si>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</si>
  <si>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</si>
  <si>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</si>
  <si>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</si>
  <si>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</si>
  <si>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</si>
  <si>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</si>
  <si>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</si>
  <si>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</si>
  <si>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</si>
  <si>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</si>
  <si>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</si>
  <si>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</si>
  <si>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</si>
  <si>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</si>
  <si>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</si>
  <si>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</si>
  <si>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</si>
  <si>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</si>
  <si>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</si>
  <si>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</si>
  <si>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</si>
  <si>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</si>
  <si>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</si>
  <si>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</si>
  <si>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</si>
  <si>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</si>
  <si>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</si>
  <si>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</si>
  <si>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</si>
  <si>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</si>
  <si>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</si>
  <si>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</si>
  <si>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</si>
  <si>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</si>
  <si>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</si>
  <si>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</si>
  <si>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</si>
  <si>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</si>
  <si>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</si>
  <si>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</si>
  <si>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</si>
  <si>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</si>
  <si>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</si>
  <si>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</si>
  <si>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</si>
  <si>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</si>
  <si>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</si>
  <si>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</si>
  <si>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</si>
  <si>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</si>
  <si>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</si>
  <si>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</si>
  <si>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</si>
  <si>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</si>
  <si>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</si>
  <si>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</si>
  <si>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</si>
  <si>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</si>
  <si>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</si>
  <si>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</si>
  <si>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</si>
  <si>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</si>
  <si>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</si>
  <si>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</si>
  <si>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</si>
  <si>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</si>
  <si>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</si>
  <si>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</si>
  <si>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</si>
  <si>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</si>
  <si>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</si>
  <si>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</si>
  <si>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</si>
  <si>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</si>
  <si>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</si>
  <si>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</si>
  <si>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</si>
  <si>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</si>
  <si>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</si>
  <si>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</si>
  <si>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</si>
  <si>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</si>
  <si>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</si>
  <si>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</si>
  <si>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</si>
  <si>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</si>
  <si>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</si>
  <si>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</si>
  <si>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</si>
  <si>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</si>
  <si>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</si>
  <si>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</si>
  <si>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</si>
  <si>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</si>
  <si>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</si>
  <si>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</si>
  <si>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</si>
  <si>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</si>
  <si>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</si>
  <si>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</si>
  <si>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</si>
  <si>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</si>
  <si>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</si>
  <si>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</si>
  <si>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</si>
  <si>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</si>
  <si>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</si>
  <si>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</si>
  <si>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</si>
  <si>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</si>
  <si>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</si>
  <si>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</si>
  <si>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</si>
  <si>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</si>
  <si>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</si>
  <si>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</si>
  <si>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</si>
  <si>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</si>
  <si>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</si>
  <si>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</si>
  <si>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</si>
  <si>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</si>
  <si>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</si>
  <si>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</si>
  <si>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</si>
  <si>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</si>
  <si>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</si>
  <si>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</si>
  <si>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</si>
  <si>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</si>
  <si>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</si>
  <si>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</si>
  <si>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</si>
  <si>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</si>
  <si>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</si>
  <si>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</si>
  <si>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</si>
  <si>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</si>
  <si>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</si>
  <si>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</si>
  <si>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</si>
  <si>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</si>
  <si>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</si>
  <si>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</si>
  <si>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</si>
  <si>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</si>
  <si>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</si>
  <si>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</si>
  <si>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</si>
  <si>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</si>
  <si>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</si>
  <si>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</si>
  <si>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</si>
  <si>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</si>
  <si>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</si>
  <si>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</si>
  <si>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</si>
  <si>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</si>
  <si>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</si>
  <si>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</si>
  <si>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</si>
  <si>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</si>
  <si>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</si>
  <si>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</si>
  <si>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</si>
  <si>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</si>
  <si>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</si>
  <si>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</si>
  <si>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</si>
  <si>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</si>
  <si>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</si>
  <si>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</si>
  <si>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</si>
  <si>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</si>
  <si>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</si>
  <si>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</si>
  <si>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</si>
  <si>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</si>
  <si>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</si>
  <si>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</si>
  <si>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</si>
  <si>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</si>
  <si>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</si>
  <si>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</si>
  <si>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</si>
  <si>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</si>
  <si>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</si>
  <si>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</si>
  <si>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</si>
  <si>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</si>
  <si>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</si>
  <si>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</si>
  <si>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</si>
  <si>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</si>
  <si>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</si>
  <si>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</si>
  <si>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</si>
  <si>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</si>
  <si>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</si>
  <si>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</si>
  <si>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</si>
  <si>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</si>
  <si>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</si>
  <si>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</si>
  <si>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</si>
  <si>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</si>
  <si>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</si>
  <si>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</si>
  <si>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</si>
  <si>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</si>
  <si>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</si>
  <si>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</si>
  <si>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</si>
  <si>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</si>
  <si>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</si>
  <si>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</si>
  <si>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</si>
  <si>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</si>
  <si>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</si>
  <si>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</si>
  <si>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</si>
  <si>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</si>
  <si>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</si>
  <si>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</si>
  <si>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</si>
  <si>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</si>
  <si>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</si>
  <si>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</si>
  <si>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</si>
  <si>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</si>
  <si>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</si>
  <si>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</si>
  <si>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</si>
  <si>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</si>
  <si>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</si>
  <si>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</si>
  <si>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</si>
  <si>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</si>
  <si>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</si>
  <si>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</si>
  <si>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</si>
  <si>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</si>
  <si>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</si>
  <si>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</si>
  <si>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</si>
  <si>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</si>
  <si>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</si>
  <si>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</si>
  <si>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</si>
  <si>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</si>
  <si>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</si>
  <si>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</si>
  <si>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</si>
  <si>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</si>
  <si>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</si>
  <si>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</si>
  <si>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</si>
  <si>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</si>
  <si>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</si>
  <si>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</si>
  <si>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</si>
  <si>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</si>
  <si>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</si>
  <si>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</si>
  <si>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</si>
  <si>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</si>
  <si>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</si>
  <si>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</si>
  <si>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</si>
  <si>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</si>
  <si>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</si>
  <si>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</si>
  <si>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</si>
  <si>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</si>
  <si>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</si>
  <si>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</si>
  <si>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</si>
  <si>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</si>
  <si>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</si>
  <si>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</si>
  <si>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</si>
  <si>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</si>
  <si>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</si>
  <si>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</si>
  <si>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</si>
  <si>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</si>
  <si>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</si>
  <si>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</si>
  <si>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</si>
  <si>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</si>
  <si>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</si>
  <si>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</si>
  <si>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</si>
  <si>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</si>
  <si>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</si>
  <si>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</si>
  <si>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</si>
  <si>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</si>
  <si>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</si>
  <si>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</si>
  <si>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</si>
  <si>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</si>
  <si>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</si>
  <si>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</si>
  <si>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</si>
  <si>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</si>
  <si>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</si>
  <si>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</si>
  <si>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</si>
  <si>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</si>
  <si>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</si>
  <si>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</si>
  <si>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</si>
  <si>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</si>
  <si>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</si>
  <si>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</si>
  <si>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</si>
  <si>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</si>
  <si>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</si>
  <si>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</si>
  <si>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</si>
  <si>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</si>
  <si>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</si>
  <si>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</si>
  <si>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</si>
  <si>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</si>
  <si>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</si>
  <si>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</si>
  <si>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</si>
  <si>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</si>
  <si>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</si>
  <si>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</si>
  <si>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</si>
  <si>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</si>
  <si>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</si>
  <si>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</si>
  <si>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</si>
  <si>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</si>
  <si>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</si>
  <si>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</si>
  <si>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</si>
  <si>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</si>
  <si>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</si>
  <si>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</si>
  <si>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</si>
  <si>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</si>
  <si>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</si>
  <si>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</si>
  <si>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</si>
  <si>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</si>
  <si>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</si>
  <si>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</si>
  <si>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</si>
  <si>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</si>
  <si>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</si>
  <si>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</si>
  <si>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</si>
  <si>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</si>
  <si>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</si>
  <si>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</si>
  <si>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</si>
  <si>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</si>
  <si>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</si>
  <si>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</si>
  <si>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</si>
  <si>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</si>
  <si>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</si>
  <si>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</si>
  <si>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</si>
  <si>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</si>
  <si>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</si>
  <si>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</si>
  <si>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</si>
  <si>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</si>
  <si>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</si>
  <si>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</si>
  <si>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</si>
  <si>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</si>
  <si>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</si>
  <si>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</si>
  <si>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</si>
  <si>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</si>
  <si>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</si>
  <si>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</si>
  <si>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</si>
  <si>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</si>
  <si>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</si>
  <si>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</si>
  <si>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</si>
  <si>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</si>
  <si>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</si>
  <si>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</si>
  <si>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</si>
  <si>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</si>
  <si>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</si>
  <si>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</si>
  <si>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</si>
  <si>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</si>
  <si>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</si>
  <si>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</si>
  <si>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</si>
  <si>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</si>
  <si>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</si>
  <si>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</si>
  <si>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</si>
  <si>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</si>
  <si>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</si>
  <si>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</si>
  <si>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</si>
  <si>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</si>
  <si>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</si>
  <si>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</si>
  <si>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</si>
  <si>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</si>
  <si>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</si>
  <si>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</si>
  <si>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</si>
  <si>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</si>
  <si>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</si>
  <si>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</si>
  <si>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</si>
  <si>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</si>
  <si>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</si>
  <si>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</si>
  <si>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</si>
  <si>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</si>
  <si>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</si>
  <si>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</si>
  <si>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</si>
  <si>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</si>
  <si>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</si>
  <si>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</si>
  <si>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</si>
  <si>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</si>
  <si>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</si>
  <si>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</si>
  <si>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</si>
  <si>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</si>
  <si>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</si>
  <si>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</si>
  <si>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</si>
  <si>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</si>
  <si>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</si>
  <si>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</si>
  <si>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</si>
  <si>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</si>
  <si>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</si>
  <si>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</si>
  <si>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</si>
  <si>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</si>
  <si>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</si>
  <si>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</si>
  <si>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</si>
  <si>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</si>
  <si>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</si>
  <si>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</si>
  <si>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</si>
  <si>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</si>
  <si>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</si>
  <si>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</si>
  <si>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</si>
  <si>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</si>
  <si>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</si>
  <si>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</si>
  <si>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</si>
  <si>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</si>
  <si>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</si>
  <si>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</si>
  <si>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</si>
  <si>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</si>
  <si>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</si>
  <si>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</si>
  <si>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</si>
  <si>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</si>
  <si>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</si>
  <si>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</si>
  <si>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</si>
  <si>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</si>
  <si>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</si>
  <si>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</si>
  <si>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</si>
  <si>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</si>
  <si>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</si>
  <si>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</si>
  <si>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</si>
  <si>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</si>
  <si>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</si>
  <si>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</si>
  <si>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</si>
  <si>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</si>
  <si>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</si>
  <si>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</si>
  <si>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</si>
  <si>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</si>
  <si>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</si>
  <si>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</si>
  <si>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</si>
  <si>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</si>
  <si>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</si>
  <si>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</si>
  <si>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</si>
  <si>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</si>
  <si>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</si>
  <si>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</si>
  <si>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</si>
  <si>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</si>
  <si>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</si>
  <si>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</si>
  <si>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</si>
  <si>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</si>
  <si>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</si>
  <si>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</si>
  <si>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</si>
  <si>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</si>
  <si>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</si>
  <si>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</si>
  <si>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</si>
  <si>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</si>
  <si>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</si>
  <si>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</si>
  <si>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</si>
  <si>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</si>
  <si>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</si>
  <si>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</si>
  <si>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</si>
  <si>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</si>
  <si>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</si>
  <si>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</si>
  <si>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</si>
  <si>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</si>
  <si>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</si>
  <si>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</si>
  <si>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</si>
  <si>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</si>
  <si>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</si>
  <si>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</si>
  <si>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</si>
  <si>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</si>
  <si>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</si>
  <si>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</si>
  <si>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</si>
  <si>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</si>
  <si>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</si>
  <si>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</si>
  <si>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</si>
  <si>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</si>
  <si>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</si>
  <si>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</si>
  <si>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</si>
  <si>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</si>
  <si>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</si>
  <si>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</si>
  <si>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</si>
  <si>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</si>
  <si>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</si>
  <si>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</si>
  <si>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</si>
  <si>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</si>
  <si>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</si>
  <si>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</si>
  <si>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</si>
  <si>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</si>
  <si>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</si>
  <si>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</si>
  <si>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</si>
  <si>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</si>
  <si>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</si>
  <si>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</si>
  <si>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</si>
  <si>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</si>
  <si>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</si>
  <si>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</si>
  <si>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</si>
  <si>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</si>
  <si>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</si>
  <si>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</si>
  <si>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</si>
  <si>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</si>
  <si>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</si>
  <si>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</si>
  <si>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</si>
  <si>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</si>
  <si>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</si>
  <si>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</si>
  <si>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</si>
  <si>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</si>
  <si>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</si>
  <si>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</si>
  <si>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</si>
  <si>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</si>
  <si>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</si>
  <si>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</si>
  <si>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</si>
  <si>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</si>
  <si>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</si>
  <si>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</si>
  <si>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</si>
  <si>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</si>
  <si>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</si>
  <si>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</si>
  <si>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</si>
  <si>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</si>
  <si>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</si>
  <si>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</si>
  <si>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</si>
  <si>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</si>
  <si>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</si>
  <si>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</si>
  <si>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</si>
  <si>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</si>
  <si>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</si>
  <si>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</si>
  <si>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</si>
  <si>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</si>
  <si>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</si>
  <si>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</si>
  <si>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</si>
  <si>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</si>
  <si>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</si>
  <si>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</si>
  <si>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</si>
  <si>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</si>
  <si>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</si>
  <si>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</si>
  <si>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</si>
  <si>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</si>
  <si>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</si>
  <si>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</si>
  <si>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</si>
  <si>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</si>
  <si>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</si>
  <si>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</si>
  <si>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</si>
  <si>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</si>
  <si>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</si>
  <si>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</si>
  <si>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</si>
  <si>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</si>
  <si>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</si>
  <si>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</si>
  <si>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</si>
  <si>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</si>
  <si>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</si>
  <si>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</si>
  <si>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</si>
  <si>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</si>
  <si>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</si>
  <si>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</si>
  <si>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</si>
  <si>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</si>
  <si>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</si>
  <si>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</si>
  <si>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</si>
  <si>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</si>
  <si>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</si>
  <si>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</si>
  <si>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</si>
  <si>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</si>
  <si>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</si>
  <si>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</si>
  <si>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</si>
  <si>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</si>
  <si>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</si>
  <si>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</si>
  <si>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</si>
  <si>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</si>
  <si>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</si>
  <si>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</si>
  <si>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</si>
  <si>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</si>
  <si>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</si>
  <si>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</si>
  <si>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</si>
  <si>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</si>
  <si>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</si>
  <si>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</si>
  <si>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</si>
  <si>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</si>
  <si>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</si>
  <si>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</si>
  <si>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</si>
  <si>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</si>
  <si>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</si>
  <si>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</si>
  <si>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</si>
  <si>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</si>
  <si>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</si>
  <si>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</si>
  <si>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</si>
  <si>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</si>
  <si>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</si>
  <si>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</si>
  <si>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</si>
  <si>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</si>
  <si>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</si>
  <si>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</si>
  <si>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</si>
  <si>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</si>
  <si>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</si>
  <si>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</si>
  <si>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</si>
  <si>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</si>
  <si>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</si>
  <si>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</si>
  <si>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</si>
  <si>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</si>
  <si>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</si>
  <si>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</si>
  <si>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</si>
  <si>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</si>
  <si>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</si>
  <si>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</si>
  <si>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</si>
  <si>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</si>
  <si>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</si>
  <si>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</si>
  <si>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</si>
  <si>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</si>
  <si>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</si>
  <si>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</si>
  <si>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</si>
  <si>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</si>
  <si>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</si>
  <si>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</si>
  <si>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</si>
  <si>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</si>
  <si>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</si>
  <si>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</si>
  <si>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</si>
  <si>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</si>
  <si>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</si>
  <si>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</si>
  <si>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</si>
  <si>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</si>
  <si>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</si>
  <si>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</si>
  <si>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</si>
  <si>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</si>
  <si>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</si>
  <si>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</si>
  <si>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</si>
  <si>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</si>
  <si>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</si>
  <si>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</si>
  <si>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</si>
  <si>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</si>
  <si>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</si>
  <si>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</si>
  <si>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</si>
  <si>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</si>
  <si>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</si>
  <si>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</si>
  <si>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</si>
  <si>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</si>
  <si>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</si>
  <si>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</si>
  <si>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</si>
  <si>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</si>
  <si>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</si>
  <si>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</si>
  <si>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</si>
  <si>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</si>
  <si>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</si>
  <si>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</si>
  <si>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</si>
  <si>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</si>
  <si>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</si>
  <si>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</si>
  <si>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</si>
  <si>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</si>
  <si>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</si>
  <si>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</si>
  <si>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</si>
  <si>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</si>
  <si>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</si>
  <si>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</si>
  <si>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</si>
  <si>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</si>
  <si>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</si>
  <si>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</si>
  <si>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</si>
  <si>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</si>
  <si>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</si>
  <si>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</si>
  <si>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</si>
  <si>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</si>
  <si>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</si>
  <si>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</si>
  <si>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</si>
  <si>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</si>
  <si>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</si>
  <si>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</si>
  <si>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</si>
  <si>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</si>
  <si>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</si>
  <si>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</si>
  <si>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</si>
  <si>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</si>
  <si>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</si>
  <si>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</si>
  <si>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</si>
  <si>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</si>
  <si>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</si>
  <si>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</si>
  <si>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</si>
  <si>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</si>
  <si>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</si>
  <si>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</si>
  <si>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</si>
  <si>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</si>
  <si>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</si>
  <si>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</si>
  <si>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</si>
  <si>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</si>
  <si>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</si>
  <si>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</si>
  <si>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</si>
  <si>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</si>
  <si>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</si>
  <si>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</si>
  <si>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</si>
  <si>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</si>
  <si>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</si>
  <si>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</si>
  <si>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</si>
  <si>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</si>
  <si>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</si>
  <si>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</si>
  <si>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</si>
  <si>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</si>
  <si>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</si>
  <si>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</si>
  <si>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</si>
  <si>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</si>
  <si>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</si>
  <si>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</si>
  <si>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</si>
  <si>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</si>
  <si>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</si>
  <si>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</si>
  <si>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</si>
  <si>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</si>
  <si>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</si>
  <si>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</si>
  <si>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</si>
  <si>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</si>
  <si>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</si>
  <si>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</si>
  <si>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</si>
  <si>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</si>
  <si>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</si>
  <si>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</si>
  <si>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</si>
  <si>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</si>
  <si>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</si>
  <si>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</si>
  <si>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</si>
  <si>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</si>
  <si>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</si>
  <si>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</si>
  <si>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</si>
  <si>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</si>
  <si>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</si>
  <si>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</si>
  <si>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</si>
  <si>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</si>
  <si>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</si>
  <si>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</si>
  <si>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</si>
  <si>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</si>
  <si>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</si>
  <si>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</si>
  <si>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</si>
  <si>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</si>
  <si>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</si>
  <si>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</si>
  <si>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</si>
  <si>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</si>
  <si>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</si>
  <si>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</si>
  <si>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</si>
  <si>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</si>
  <si>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</si>
  <si>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</si>
  <si>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</si>
  <si>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</si>
  <si>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</si>
  <si>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</si>
  <si>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</si>
  <si>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</si>
  <si>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</si>
  <si>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</si>
  <si>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</si>
  <si>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</si>
  <si>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</si>
  <si>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</si>
  <si>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</si>
  <si>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</si>
  <si>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</si>
  <si>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</si>
  <si>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</si>
  <si>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</si>
  <si>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</si>
  <si>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</si>
  <si>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</si>
  <si>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</si>
  <si>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</si>
  <si>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</si>
  <si>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</si>
  <si>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</si>
  <si>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</si>
  <si>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</si>
  <si>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</si>
  <si>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</si>
  <si>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</si>
  <si>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</si>
  <si>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</si>
  <si>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</si>
  <si>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</si>
  <si>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</si>
  <si>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</si>
  <si>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</si>
  <si>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</si>
  <si>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</si>
  <si>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</si>
  <si>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</si>
  <si>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</si>
  <si>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</si>
  <si>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</si>
  <si>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</si>
  <si>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</si>
  <si>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</si>
  <si>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</si>
  <si>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</si>
  <si>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</si>
  <si>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</si>
  <si>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</si>
  <si>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</si>
  <si>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</si>
  <si>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</si>
  <si>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</si>
  <si>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</si>
  <si>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</si>
  <si>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</si>
  <si>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</si>
  <si>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</si>
  <si>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</si>
  <si>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</si>
  <si>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</si>
  <si>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</si>
  <si>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</si>
  <si>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</si>
  <si>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</si>
  <si>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</si>
  <si>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</si>
  <si>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</si>
  <si>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</si>
  <si>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</si>
  <si>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</si>
  <si>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</si>
  <si>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</si>
  <si>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</si>
  <si>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</si>
  <si>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</si>
  <si>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</si>
  <si>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</si>
  <si>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</si>
  <si>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</si>
  <si>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</si>
  <si>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</si>
  <si>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</si>
  <si>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</si>
  <si>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</si>
  <si>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</si>
  <si>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</si>
  <si>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</si>
  <si>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</si>
  <si>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</si>
  <si>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</si>
  <si>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</si>
  <si>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</si>
  <si>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</si>
  <si>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</si>
  <si>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</si>
  <si>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</si>
  <si>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</si>
  <si>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</si>
  <si>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</si>
  <si>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</si>
  <si>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</si>
  <si>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</si>
  <si>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</si>
  <si>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</si>
  <si>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</si>
  <si>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</si>
  <si>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</si>
  <si>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</si>
  <si>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</si>
  <si>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</si>
  <si>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</si>
  <si>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</si>
  <si>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</si>
  <si>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</si>
  <si>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</si>
  <si>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</si>
  <si>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</si>
  <si>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</si>
  <si>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</si>
  <si>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</si>
  <si>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</si>
  <si>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</si>
  <si>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</si>
  <si>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</si>
  <si>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</si>
  <si>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</si>
  <si>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</si>
  <si>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</si>
  <si>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</si>
  <si>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</si>
  <si>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</si>
  <si>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</si>
  <si>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</si>
  <si>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</si>
  <si>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</si>
  <si>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</si>
  <si>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</si>
  <si>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</si>
  <si>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</si>
  <si>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</si>
  <si>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</si>
  <si>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</si>
  <si>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</si>
  <si>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</si>
  <si>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</si>
  <si>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</si>
  <si>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</si>
  <si>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</si>
  <si>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</si>
  <si>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</si>
  <si>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</si>
  <si>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</si>
  <si>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</si>
  <si>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</si>
  <si>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</si>
  <si>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</si>
  <si>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</si>
  <si>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</si>
  <si>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</si>
  <si>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</si>
  <si>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</si>
  <si>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</si>
  <si>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</si>
  <si>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</si>
  <si>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</si>
  <si>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</si>
  <si>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</si>
  <si>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</si>
  <si>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</si>
  <si>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</si>
  <si>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</si>
  <si>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</si>
  <si>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</si>
  <si>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</si>
  <si>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</si>
  <si>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</si>
  <si>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</si>
  <si>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</si>
  <si>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</si>
  <si>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</si>
  <si>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</si>
  <si>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</si>
  <si>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</si>
  <si>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</si>
  <si>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</si>
  <si>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</si>
  <si>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</si>
  <si>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</si>
  <si>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</si>
  <si>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</si>
  <si>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</si>
  <si>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</si>
  <si>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</si>
  <si>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</si>
  <si>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</si>
  <si>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</si>
  <si>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</si>
  <si>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</si>
  <si>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</si>
  <si>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</si>
  <si>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</si>
  <si>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</si>
  <si>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</si>
  <si>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</si>
  <si>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</si>
  <si>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</si>
  <si>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</si>
  <si>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</si>
  <si>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</si>
  <si>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</si>
  <si>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</si>
  <si>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</si>
  <si>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</si>
  <si>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</si>
  <si>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</si>
  <si>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</si>
  <si>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</si>
  <si>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</si>
  <si>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</si>
  <si>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</si>
  <si>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</si>
  <si>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</si>
  <si>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</si>
  <si>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</si>
  <si>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</si>
  <si>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</si>
  <si>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</si>
  <si>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</si>
  <si>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</si>
  <si>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</si>
  <si>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</si>
  <si>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</si>
  <si>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</si>
  <si>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</si>
  <si>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</si>
  <si>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</si>
  <si>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</si>
  <si>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</si>
  <si>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</si>
  <si>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</si>
  <si>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</si>
  <si>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</si>
  <si>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</si>
  <si>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</si>
  <si>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</si>
  <si>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</si>
  <si>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</si>
  <si>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</si>
  <si>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</si>
  <si>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</si>
  <si>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</si>
  <si>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</si>
  <si>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</si>
  <si>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</si>
  <si>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</si>
  <si>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</si>
  <si>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</si>
  <si>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</si>
  <si>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</si>
  <si>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</si>
  <si>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</si>
  <si>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</si>
  <si>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</si>
  <si>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</si>
  <si>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</si>
  <si>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</si>
  <si>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</si>
  <si>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</si>
  <si>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</si>
  <si>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</si>
  <si>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</si>
  <si>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</si>
  <si>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</si>
  <si>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</si>
  <si>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</si>
  <si>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</si>
  <si>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</si>
  <si>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</si>
  <si>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</si>
  <si>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</si>
  <si>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</si>
  <si>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</si>
  <si>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</si>
  <si>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</si>
  <si>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</si>
  <si>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</si>
  <si>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</si>
  <si>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</si>
  <si>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</si>
  <si>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</si>
  <si>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</si>
  <si>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</si>
  <si>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</si>
  <si>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</si>
  <si>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</si>
  <si>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</si>
  <si>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</si>
  <si>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</si>
  <si>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</si>
  <si>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</si>
  <si>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</si>
  <si>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</si>
  <si>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</si>
  <si>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</si>
  <si>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</si>
  <si>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</si>
  <si>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</si>
  <si>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</si>
  <si>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</si>
  <si>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</si>
  <si>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</si>
  <si>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</si>
  <si>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</si>
  <si>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</si>
  <si>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</si>
  <si>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</si>
  <si>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</si>
  <si>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</si>
  <si>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</si>
  <si>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</si>
  <si>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</si>
  <si>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</si>
  <si>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</si>
  <si>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</si>
  <si>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</si>
  <si>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</si>
  <si>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</si>
  <si>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</si>
  <si>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</si>
  <si>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</si>
  <si>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</si>
  <si>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</si>
  <si>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</si>
  <si>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</si>
  <si>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</si>
  <si>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</si>
  <si>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</si>
  <si>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</si>
  <si>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</si>
  <si>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</si>
  <si>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</si>
  <si>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</si>
  <si>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</si>
  <si>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</si>
  <si>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</si>
  <si>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</si>
  <si>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</si>
  <si>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</si>
  <si>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</si>
  <si>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</si>
  <si>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</si>
  <si>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</si>
  <si>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</si>
  <si>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</si>
  <si>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</si>
  <si>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</si>
  <si>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</si>
  <si>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</si>
  <si>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</si>
  <si>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</si>
  <si>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</si>
  <si>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</si>
  <si>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</si>
  <si>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</si>
  <si>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</si>
  <si>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</si>
  <si>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</si>
  <si>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</si>
  <si>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</si>
  <si>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</si>
  <si>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</si>
  <si>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</si>
  <si>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</si>
  <si>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</si>
  <si>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</si>
  <si>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</si>
  <si>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</si>
  <si>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</si>
  <si>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</si>
  <si>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</si>
  <si>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</si>
  <si>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</si>
  <si>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</si>
  <si>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</si>
  <si>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</si>
  <si>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</si>
  <si>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</si>
  <si>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</si>
  <si>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</si>
  <si>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</si>
  <si>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</si>
  <si>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</si>
  <si>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</si>
  <si>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</si>
  <si>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</si>
  <si>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</si>
  <si>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</si>
  <si>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</si>
  <si>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</si>
  <si>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</si>
  <si>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</si>
  <si>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</si>
  <si>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</si>
  <si>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</si>
  <si>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</si>
  <si>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</si>
  <si>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</si>
  <si>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</si>
  <si>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</si>
  <si>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</si>
  <si>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</si>
  <si>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</si>
  <si>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</si>
  <si>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</si>
  <si>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</si>
  <si>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</si>
  <si>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</si>
  <si>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</si>
  <si>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</si>
  <si>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</si>
  <si>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</si>
  <si>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</si>
  <si>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</si>
  <si>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</si>
  <si>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</si>
  <si>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</si>
  <si>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</si>
  <si>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</si>
  <si>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</si>
  <si>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</si>
  <si>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</si>
  <si>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</si>
  <si>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</si>
  <si>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</si>
  <si>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</si>
  <si>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</si>
  <si>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</si>
  <si>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</si>
  <si>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</si>
  <si>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</si>
  <si>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</si>
  <si>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</si>
  <si>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</si>
  <si>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</si>
  <si>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</si>
  <si>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</si>
  <si>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</si>
  <si>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</si>
  <si>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</si>
  <si>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</si>
  <si>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</si>
  <si>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</si>
  <si>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</si>
  <si>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</si>
  <si>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</si>
  <si>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</si>
  <si>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</si>
  <si>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</si>
  <si>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</si>
  <si>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</si>
  <si>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</si>
  <si>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</si>
  <si>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</si>
  <si>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</si>
  <si>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</si>
  <si>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</si>
  <si>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</si>
  <si>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</si>
  <si>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</si>
  <si>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</si>
  <si>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</si>
  <si>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</si>
  <si>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</si>
  <si>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</si>
  <si>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</si>
  <si>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</si>
  <si>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</si>
  <si>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</si>
  <si>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</si>
  <si>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</si>
  <si>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</si>
  <si>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</si>
  <si>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</si>
  <si>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</si>
  <si>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</si>
  <si>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</si>
  <si>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</si>
  <si>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</si>
  <si>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</si>
  <si>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</si>
  <si>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</si>
  <si>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</si>
  <si>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</si>
  <si>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</si>
  <si>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</si>
  <si>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</si>
  <si>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</si>
  <si>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</si>
  <si>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</si>
  <si>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</si>
  <si>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</si>
  <si>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</si>
  <si>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</si>
  <si>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</si>
  <si>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</si>
  <si>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</si>
  <si>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</si>
  <si>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</si>
  <si>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</si>
  <si>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</si>
  <si>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</si>
  <si>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</si>
  <si>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</si>
  <si>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</si>
  <si>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</si>
  <si>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</si>
  <si>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</si>
  <si>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</si>
  <si>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</si>
  <si>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</si>
  <si>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</si>
  <si>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</si>
  <si>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</si>
  <si>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</si>
  <si>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</si>
  <si>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</si>
  <si>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</si>
  <si>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</si>
  <si>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</si>
  <si>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</si>
  <si>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</si>
  <si>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</si>
  <si>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</si>
  <si>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</si>
  <si>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</si>
  <si>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</si>
  <si>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</si>
  <si>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</si>
  <si>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</si>
  <si>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</si>
  <si>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</si>
  <si>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</si>
  <si>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</si>
  <si>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</si>
  <si>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</si>
  <si>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</si>
  <si>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</si>
  <si>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</si>
  <si>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</si>
  <si>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</si>
  <si>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</si>
  <si>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</si>
  <si>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</si>
  <si>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</si>
  <si>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</si>
  <si>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</si>
  <si>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</si>
  <si>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</si>
  <si>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</si>
  <si>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</si>
  <si>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</si>
  <si>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</si>
  <si>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</si>
  <si>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</si>
  <si>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</si>
  <si>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</si>
  <si>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</si>
  <si>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</si>
  <si>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</si>
  <si>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</si>
  <si>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</si>
  <si>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</si>
  <si>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</si>
  <si>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</si>
  <si>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</si>
  <si>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</si>
  <si>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</si>
  <si>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</si>
  <si>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</si>
  <si>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</si>
  <si>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</si>
  <si>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</si>
  <si>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</si>
  <si>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</si>
  <si>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</si>
  <si>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</si>
  <si>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</si>
  <si>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</si>
  <si>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</si>
  <si>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</si>
  <si>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</si>
  <si>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</si>
  <si>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</si>
  <si>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</si>
  <si>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</si>
  <si>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</si>
  <si>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</si>
  <si>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</si>
  <si>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</si>
  <si>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</si>
  <si>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</si>
  <si>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</si>
  <si>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</si>
  <si>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</si>
  <si>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</si>
  <si>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</si>
  <si>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</si>
  <si>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</si>
  <si>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</si>
  <si>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</si>
  <si>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</si>
  <si>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</si>
  <si>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</si>
  <si>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</si>
  <si>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</si>
  <si>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</si>
  <si>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</si>
  <si>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</si>
  <si>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</si>
  <si>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</si>
  <si>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</si>
  <si>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</si>
  <si>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</si>
  <si>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</si>
  <si>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</si>
  <si>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</si>
  <si>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</si>
  <si>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</si>
  <si>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</si>
  <si>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</si>
  <si>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</si>
  <si>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</si>
  <si>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</si>
  <si>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</si>
  <si>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</si>
  <si>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</si>
  <si>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</si>
  <si>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</si>
  <si>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</si>
  <si>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</si>
  <si>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</si>
  <si>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</si>
  <si>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</si>
  <si>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</si>
  <si>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</si>
  <si>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</si>
  <si>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</si>
  <si>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</si>
  <si>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</si>
  <si>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</si>
  <si>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</si>
  <si>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</si>
  <si>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</si>
  <si>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</si>
  <si>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</si>
  <si>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</si>
  <si>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</si>
  <si>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</si>
  <si>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</si>
  <si>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</si>
  <si>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</si>
  <si>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</si>
  <si>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</si>
  <si>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</si>
  <si>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</si>
  <si>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</si>
  <si>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</si>
  <si>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</si>
  <si>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</si>
  <si>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</si>
  <si>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</si>
  <si>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</si>
  <si>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</si>
  <si>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</si>
  <si>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</si>
  <si>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</si>
  <si>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</si>
  <si>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</si>
  <si>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</si>
  <si>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</si>
  <si>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</si>
  <si>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</si>
  <si>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</si>
  <si>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</si>
  <si>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</si>
  <si>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</si>
  <si>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</si>
  <si>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</si>
  <si>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</si>
  <si>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</si>
  <si>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</si>
  <si>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</si>
  <si>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</si>
  <si>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</si>
  <si>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</si>
  <si>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</si>
  <si>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</si>
  <si>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</si>
  <si>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</si>
  <si>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</si>
  <si>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</si>
  <si>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</si>
  <si>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</si>
  <si>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</si>
  <si>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</si>
  <si>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</si>
  <si>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</si>
  <si>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</si>
  <si>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</si>
  <si>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</si>
  <si>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</si>
  <si>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</si>
  <si>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</si>
  <si>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</si>
  <si>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</si>
  <si>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</si>
  <si>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</si>
  <si>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</si>
  <si>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</si>
  <si>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</si>
  <si>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</si>
  <si>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</si>
  <si>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</si>
  <si>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</si>
  <si>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</si>
  <si>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</si>
  <si>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</si>
  <si>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</si>
  <si>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</si>
  <si>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</si>
  <si>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</si>
  <si>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</si>
  <si>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</si>
  <si>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</si>
  <si>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</si>
  <si>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</si>
  <si>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</si>
  <si>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</si>
  <si>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</si>
  <si>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</si>
  <si>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</si>
  <si>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</si>
  <si>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</si>
  <si>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</si>
  <si>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</si>
  <si>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</si>
  <si>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</si>
  <si>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</si>
  <si>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</si>
  <si>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</si>
  <si>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</si>
  <si>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</si>
  <si>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</si>
  <si>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</si>
  <si>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</si>
  <si>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</si>
  <si>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</si>
  <si>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</si>
  <si>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</si>
  <si>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</si>
  <si>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</si>
  <si>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</si>
  <si>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</si>
  <si>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</si>
  <si>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</si>
  <si>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</si>
  <si>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</si>
  <si>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</si>
  <si>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</si>
  <si>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</si>
  <si>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</si>
  <si>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</si>
  <si>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</si>
  <si>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</si>
  <si>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</si>
  <si>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</si>
  <si>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</si>
  <si>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</si>
  <si>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</si>
  <si>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</si>
  <si>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</si>
  <si>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</si>
  <si>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</si>
  <si>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</si>
  <si>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</si>
  <si>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</si>
  <si>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</si>
  <si>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</si>
  <si>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</si>
  <si>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</si>
  <si>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</si>
  <si>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</si>
  <si>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</si>
  <si>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</si>
  <si>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</si>
  <si>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</si>
  <si>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</si>
  <si>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</si>
  <si>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</si>
  <si>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</si>
  <si>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</si>
  <si>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</si>
  <si>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</si>
  <si>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</si>
  <si>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</si>
  <si>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</si>
  <si>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</si>
  <si>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</si>
  <si>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</si>
  <si>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</si>
  <si>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</si>
  <si>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</si>
  <si>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</si>
  <si>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</si>
  <si>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</si>
  <si>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</si>
  <si>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</si>
  <si>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</si>
  <si>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</si>
  <si>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</si>
  <si>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</si>
  <si>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</si>
  <si>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</si>
  <si>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</si>
  <si>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</si>
  <si>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</si>
  <si>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</si>
  <si>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</si>
  <si>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</si>
  <si>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</si>
  <si>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</si>
  <si>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</si>
  <si>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</si>
  <si>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</si>
  <si>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</si>
  <si>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</si>
  <si>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</si>
  <si>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</si>
  <si>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</si>
  <si>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</si>
  <si>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</si>
  <si>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</si>
  <si>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</si>
  <si>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</si>
  <si>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</si>
  <si>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</si>
  <si>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</si>
  <si>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</si>
  <si>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</si>
  <si>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</si>
  <si>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</si>
  <si>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</si>
  <si>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</si>
  <si>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</si>
  <si>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</si>
  <si>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</si>
  <si>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</si>
  <si>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</si>
  <si>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</si>
  <si>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</si>
  <si>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</si>
  <si>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</si>
  <si>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</si>
  <si>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</si>
  <si>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</si>
  <si>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</si>
  <si>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</si>
  <si>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</si>
  <si>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</si>
  <si>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</si>
  <si>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</si>
  <si>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</si>
  <si>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</si>
  <si>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</si>
  <si>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</si>
  <si>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</si>
  <si>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</si>
  <si>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</si>
  <si>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</si>
  <si>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</si>
  <si>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</si>
  <si>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</si>
  <si>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</si>
  <si>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</si>
  <si>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</si>
  <si>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</si>
  <si>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</si>
  <si>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</si>
  <si>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</si>
  <si>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</si>
  <si>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</si>
  <si>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</si>
  <si>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</si>
  <si>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</si>
  <si>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</si>
  <si>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</si>
  <si>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</si>
  <si>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</si>
  <si>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</si>
  <si>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</si>
  <si>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</si>
  <si>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</si>
  <si>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</si>
  <si>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</si>
  <si>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</si>
  <si>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</si>
  <si>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</si>
  <si>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</si>
  <si>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</si>
  <si>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</si>
  <si>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</si>
  <si>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</si>
  <si>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</si>
  <si>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</si>
  <si>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</si>
  <si>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</si>
  <si>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</si>
  <si>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</si>
  <si>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</si>
  <si>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</si>
  <si>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</si>
  <si>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</si>
  <si>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</si>
  <si>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</si>
  <si>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</si>
  <si>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</si>
  <si>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</si>
  <si>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</si>
  <si>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</si>
  <si>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</si>
  <si>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</si>
  <si>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</si>
  <si>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</si>
  <si>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</si>
  <si>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</si>
  <si>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</si>
  <si>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</si>
  <si>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</si>
  <si>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</si>
  <si>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</si>
  <si>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</si>
  <si>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</si>
  <si>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</si>
  <si>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</si>
  <si>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</si>
  <si>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</si>
  <si>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</si>
  <si>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</si>
  <si>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</si>
  <si>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</si>
  <si>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</si>
  <si>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</si>
  <si>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</si>
  <si>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</si>
  <si>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</si>
  <si>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</si>
  <si>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</si>
  <si>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</si>
  <si>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</si>
  <si>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</si>
  <si>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</si>
  <si>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</si>
  <si>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</si>
  <si>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</si>
  <si>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</si>
  <si>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</si>
  <si>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</si>
  <si>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</si>
  <si>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</si>
  <si>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</si>
  <si>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</si>
  <si>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</si>
  <si>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</si>
  <si>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</si>
  <si>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</si>
  <si>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</si>
  <si>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</si>
  <si>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</si>
  <si>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</si>
  <si>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</si>
  <si>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</si>
  <si>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</si>
  <si>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</si>
  <si>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</si>
  <si>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</si>
  <si>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</si>
  <si>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</si>
  <si>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</si>
  <si>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</si>
  <si>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</si>
  <si>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</si>
  <si>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</si>
  <si>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</si>
  <si>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</si>
  <si>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</si>
  <si>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</si>
  <si>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</si>
  <si>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</si>
  <si>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</si>
  <si>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</si>
  <si>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</si>
  <si>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</si>
  <si>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</si>
  <si>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</si>
  <si>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</si>
  <si>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</si>
  <si>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</si>
  <si>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</si>
  <si>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</si>
  <si>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</si>
  <si>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</si>
  <si>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</si>
  <si>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</si>
  <si>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</si>
  <si>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</si>
  <si>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</si>
  <si>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</si>
  <si>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</si>
  <si>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</si>
  <si>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</si>
  <si>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</si>
  <si>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</si>
  <si>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</si>
  <si>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</si>
  <si>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</si>
  <si>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</si>
  <si>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</si>
  <si>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</si>
  <si>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</si>
  <si>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</si>
  <si>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</si>
  <si>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</si>
  <si>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</si>
  <si>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</si>
  <si>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</si>
  <si>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</si>
  <si>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</si>
  <si>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</si>
  <si>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</si>
  <si>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</si>
  <si>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</si>
  <si>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</si>
  <si>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</si>
  <si>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</si>
  <si>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</si>
  <si>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</si>
  <si>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</si>
  <si>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</si>
  <si>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</si>
  <si>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</si>
  <si>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</si>
  <si>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</si>
  <si>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</si>
  <si>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</si>
  <si>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</si>
  <si>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</si>
  <si>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</si>
  <si>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</si>
  <si>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</si>
  <si>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</si>
  <si>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</si>
  <si>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</si>
  <si>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</si>
  <si>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</si>
  <si>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</si>
  <si>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</si>
  <si>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</si>
  <si>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</si>
  <si>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</si>
  <si>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</si>
  <si>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</si>
  <si>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</si>
  <si>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</si>
  <si>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</si>
  <si>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</si>
  <si>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</si>
  <si>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</si>
  <si>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</si>
  <si>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</si>
  <si>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</si>
  <si>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</si>
  <si>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</si>
  <si>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</si>
  <si>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</si>
  <si>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</si>
  <si>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</si>
  <si>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</si>
  <si>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</si>
  <si>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</si>
  <si>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</si>
  <si>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</si>
  <si>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</si>
  <si>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</si>
  <si>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</si>
  <si>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</si>
  <si>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</si>
  <si>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</si>
  <si>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</si>
  <si>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</si>
  <si>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</si>
  <si>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</si>
  <si>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</si>
  <si>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</si>
  <si>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</si>
  <si>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</si>
  <si>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</si>
  <si>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</si>
  <si>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</si>
  <si>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</si>
  <si>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</si>
  <si>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</si>
  <si>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</si>
  <si>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</si>
  <si>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</si>
  <si>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</si>
  <si>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</si>
  <si>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</si>
  <si>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</si>
  <si>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</si>
  <si>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</si>
  <si>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</si>
  <si>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</si>
  <si>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</si>
  <si>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</si>
  <si>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</si>
  <si>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</si>
  <si>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</si>
  <si>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</si>
  <si>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</si>
  <si>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</si>
  <si>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</si>
  <si>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</si>
  <si>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</si>
  <si>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</si>
  <si>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</si>
  <si>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</si>
  <si>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</si>
  <si>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</si>
  <si>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</si>
  <si>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</si>
  <si>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</si>
  <si>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</si>
  <si>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</si>
  <si>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</si>
  <si>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</si>
  <si>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</si>
  <si>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</si>
  <si>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</si>
  <si>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</si>
  <si>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</si>
  <si>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</si>
  <si>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</si>
  <si>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</si>
  <si>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</si>
  <si>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</si>
  <si>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</si>
  <si>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</si>
  <si>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</si>
  <si>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</si>
  <si>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</si>
  <si>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</si>
  <si>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</si>
  <si>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</si>
  <si>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</si>
  <si>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</si>
  <si>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</si>
  <si>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</si>
  <si>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</si>
  <si>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</si>
  <si>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</si>
  <si>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</si>
  <si>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</si>
  <si>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</si>
  <si>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</si>
  <si>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</si>
  <si>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</si>
  <si>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</si>
  <si>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</si>
  <si>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</si>
  <si>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</si>
  <si>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</si>
  <si>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</si>
  <si>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</si>
  <si>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</si>
  <si>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</si>
  <si>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</si>
  <si>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</si>
  <si>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</si>
  <si>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</si>
  <si>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</si>
  <si>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</si>
  <si>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</si>
  <si>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</si>
  <si>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</si>
  <si>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</si>
  <si>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</si>
  <si>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</si>
  <si>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</si>
  <si>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</si>
  <si>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</si>
  <si>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</si>
  <si>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</si>
  <si>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</si>
  <si>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</si>
  <si>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</si>
  <si>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</si>
  <si>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</si>
  <si>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</si>
  <si>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</si>
  <si>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</si>
  <si>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</si>
  <si>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</si>
  <si>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</si>
  <si>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</si>
  <si>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</si>
  <si>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</si>
  <si>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</si>
  <si>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</si>
  <si>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</si>
  <si>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</si>
  <si>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</si>
  <si>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</si>
  <si>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</si>
  <si>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</si>
  <si>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</si>
  <si>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</si>
  <si>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</si>
  <si>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</si>
  <si>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</si>
  <si>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</si>
  <si>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</si>
  <si>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</si>
  <si>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</si>
  <si>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</si>
  <si>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</si>
  <si>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</si>
  <si>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</si>
  <si>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</si>
  <si>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</si>
  <si>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</si>
  <si>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</si>
  <si>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</si>
  <si>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</si>
  <si>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</si>
  <si>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</si>
  <si>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</si>
  <si>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</si>
  <si>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</si>
  <si>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</si>
  <si>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</si>
  <si>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</si>
  <si>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</si>
  <si>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</si>
  <si>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</si>
  <si>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</si>
  <si>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</si>
  <si>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</si>
  <si>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</si>
  <si>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</si>
  <si>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</si>
  <si>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</si>
  <si>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</si>
  <si>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</si>
  <si>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</si>
  <si>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</si>
  <si>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</si>
  <si>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</si>
  <si>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</si>
  <si>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</si>
  <si>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</si>
  <si>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</si>
  <si>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</si>
  <si>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</si>
  <si>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</si>
  <si>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</si>
  <si>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</si>
  <si>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</si>
  <si>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</si>
  <si>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</si>
  <si>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</si>
  <si>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</si>
  <si>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</si>
  <si>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</si>
  <si>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</si>
  <si>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</si>
  <si>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</si>
  <si>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</si>
  <si>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</si>
  <si>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</si>
  <si>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</si>
  <si>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</si>
  <si>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</si>
  <si>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</si>
  <si>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</si>
  <si>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</si>
  <si>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</si>
  <si>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</si>
  <si>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</si>
  <si>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</si>
  <si>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</si>
  <si>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</si>
  <si>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</si>
  <si>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</si>
  <si>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</si>
  <si>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</si>
  <si>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</si>
  <si>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</si>
  <si>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</si>
  <si>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</si>
  <si>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</si>
  <si>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</si>
  <si>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</si>
  <si>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</si>
  <si>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</si>
  <si>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</si>
  <si>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</si>
  <si>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</si>
  <si>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</si>
  <si>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</si>
  <si>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</si>
  <si>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</si>
  <si>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</si>
  <si>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</si>
  <si>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</si>
  <si>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</si>
  <si>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</si>
  <si>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</si>
  <si>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</si>
  <si>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</si>
  <si>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</si>
  <si>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</si>
  <si>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</si>
  <si>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</si>
  <si>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</si>
  <si>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</si>
  <si>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</si>
  <si>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</si>
  <si>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</si>
  <si>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</si>
  <si>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</si>
  <si>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</si>
  <si>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</si>
  <si>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</si>
  <si>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</si>
  <si>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</si>
  <si>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</si>
  <si>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</si>
  <si>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</si>
  <si>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</si>
  <si>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</si>
  <si>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</si>
  <si>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</si>
  <si>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</si>
  <si>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</si>
  <si>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</si>
  <si>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</si>
  <si>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</si>
  <si>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</si>
  <si>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</si>
  <si>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</si>
  <si>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</si>
  <si>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</si>
  <si>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</si>
  <si>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</si>
  <si>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</si>
  <si>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</si>
  <si>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</si>
  <si>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</si>
  <si>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</si>
  <si>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</si>
  <si>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</si>
  <si>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</si>
  <si>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</si>
  <si>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</si>
  <si>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</si>
  <si>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</si>
  <si>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</si>
  <si>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</si>
  <si>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</si>
  <si>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</si>
  <si>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</si>
  <si>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</si>
  <si>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</si>
  <si>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</si>
  <si>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</si>
  <si>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</si>
  <si>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</si>
  <si>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</si>
  <si>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</si>
  <si>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</si>
  <si>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</si>
  <si>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</si>
  <si>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</si>
  <si>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</si>
  <si>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</si>
  <si>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</si>
  <si>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</si>
  <si>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</si>
  <si>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</si>
  <si>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</si>
  <si>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</si>
  <si>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</si>
  <si>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</si>
  <si>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</si>
  <si>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</si>
  <si>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</si>
  <si>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</si>
  <si>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</si>
  <si>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</si>
  <si>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</si>
  <si>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</si>
  <si>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</si>
  <si>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</si>
  <si>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</si>
  <si>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</si>
  <si>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</si>
  <si>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</si>
  <si>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</si>
  <si>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</si>
  <si>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</si>
  <si>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</si>
  <si>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</si>
  <si>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</si>
  <si>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</si>
  <si>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</si>
  <si>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</si>
  <si>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</si>
  <si>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</si>
  <si>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</si>
  <si>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</si>
  <si>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</si>
  <si>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</si>
  <si>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</si>
  <si>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</si>
  <si>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</si>
  <si>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</si>
  <si>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</si>
  <si>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</si>
  <si>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</si>
  <si>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</si>
  <si>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</si>
  <si>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</si>
  <si>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</si>
  <si>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</si>
  <si>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</si>
  <si>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</si>
  <si>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</si>
  <si>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</si>
  <si>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</si>
  <si>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</si>
  <si>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</si>
  <si>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</si>
  <si>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</si>
  <si>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</si>
  <si>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</si>
  <si>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</si>
  <si>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</si>
  <si>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</si>
  <si>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</si>
  <si>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</si>
  <si>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</si>
  <si>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</si>
  <si>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</si>
  <si>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</si>
  <si>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</si>
  <si>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</si>
  <si>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</si>
  <si>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</si>
  <si>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</si>
  <si>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</si>
  <si>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</si>
  <si>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</si>
  <si>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</si>
  <si>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</si>
  <si>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</si>
  <si>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</si>
  <si>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</si>
  <si>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</si>
  <si>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</si>
  <si>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</si>
  <si>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</si>
  <si>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</si>
  <si>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</si>
  <si>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</si>
  <si>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</si>
  <si>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</si>
  <si>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</si>
  <si>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</si>
  <si>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</si>
  <si>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</si>
  <si>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</si>
  <si>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</si>
  <si>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</si>
  <si>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</si>
  <si>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</si>
  <si>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</si>
  <si>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</si>
  <si>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</si>
  <si>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</si>
  <si>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</si>
  <si>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</si>
  <si>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</si>
  <si>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</si>
  <si>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</si>
  <si>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</si>
  <si>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</si>
  <si>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</si>
  <si>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</si>
  <si>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</si>
  <si>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</si>
  <si>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</si>
  <si>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</si>
  <si>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</si>
  <si>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</si>
  <si>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</si>
  <si>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</si>
  <si>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</si>
  <si>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</si>
  <si>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</si>
  <si>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</si>
  <si>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</si>
  <si>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</si>
  <si>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</si>
  <si>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</si>
  <si>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</si>
  <si>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</si>
  <si>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</si>
  <si>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</si>
  <si>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</si>
  <si>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</si>
  <si>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</si>
  <si>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</si>
  <si>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</si>
  <si>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</si>
  <si>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</si>
  <si>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</si>
  <si>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</si>
  <si>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</si>
  <si>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</si>
  <si>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</si>
  <si>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</si>
  <si>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</si>
  <si>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</si>
  <si>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</si>
  <si>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</si>
  <si>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</si>
  <si>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</si>
  <si>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</si>
  <si>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</si>
  <si>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</si>
  <si>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</si>
  <si>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</si>
  <si>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</si>
  <si>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</si>
  <si>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</si>
  <si>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</si>
  <si>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</si>
  <si>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</si>
  <si>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</si>
  <si>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</si>
  <si>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</si>
  <si>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</si>
  <si>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</si>
  <si>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</si>
  <si>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</si>
  <si>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</si>
  <si>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</si>
  <si>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</si>
  <si>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</si>
  <si>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</si>
  <si>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</si>
  <si>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</si>
  <si>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</si>
  <si>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</si>
  <si>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</si>
  <si>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</si>
  <si>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</si>
  <si>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</si>
  <si>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</si>
  <si>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</si>
  <si>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</si>
  <si>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</si>
  <si>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</si>
  <si>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</si>
  <si>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</si>
  <si>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</si>
  <si>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</si>
  <si>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</si>
  <si>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</si>
  <si>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</si>
  <si>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</si>
  <si>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</si>
  <si>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</si>
  <si>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</si>
  <si>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</si>
  <si>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</si>
  <si>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</si>
  <si>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</si>
  <si>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</si>
  <si>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</si>
  <si>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</si>
  <si>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</si>
  <si>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</si>
  <si>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</si>
  <si>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</si>
  <si>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</si>
  <si>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</si>
  <si>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</si>
  <si>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</si>
  <si>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</si>
  <si>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</si>
  <si>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</si>
  <si>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</si>
  <si>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</si>
  <si>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</si>
  <si>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</si>
  <si>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</si>
  <si>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</si>
  <si>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</si>
  <si>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</si>
  <si>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</si>
  <si>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</si>
  <si>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</si>
  <si>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</si>
  <si>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</si>
  <si>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</si>
  <si>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</si>
  <si>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</si>
  <si>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</si>
  <si>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</si>
  <si>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</si>
  <si>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</si>
  <si>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</si>
  <si>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</si>
  <si>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</si>
  <si>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</si>
  <si>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</si>
  <si>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</si>
  <si>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</si>
  <si>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</si>
  <si>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</si>
  <si>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</si>
  <si>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</si>
  <si>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</si>
  <si>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</si>
  <si>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</si>
  <si>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</si>
  <si>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</si>
  <si>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</si>
  <si>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</si>
  <si>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</si>
  <si>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</si>
  <si>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</si>
  <si>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</si>
  <si>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</si>
  <si>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</si>
  <si>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</si>
  <si>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</si>
  <si>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</si>
  <si>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</si>
  <si>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</si>
  <si>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</si>
  <si>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</si>
  <si>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</si>
  <si>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</si>
  <si>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</si>
  <si>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</si>
  <si>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</si>
  <si>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</si>
  <si>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</si>
  <si>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</si>
  <si>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</si>
  <si>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</si>
  <si>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</si>
  <si>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</si>
  <si>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</si>
  <si>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</si>
  <si>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</si>
  <si>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</si>
  <si>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</si>
  <si>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</si>
  <si>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</si>
  <si>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</si>
  <si>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</si>
  <si>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</si>
  <si>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</si>
  <si>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</si>
  <si>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</si>
  <si>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</si>
  <si>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</si>
  <si>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</si>
  <si>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</si>
  <si>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</si>
  <si>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</si>
  <si>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</si>
  <si>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</si>
  <si>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</si>
  <si>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</si>
  <si>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</si>
  <si>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</si>
  <si>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</si>
  <si>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</si>
  <si>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</si>
  <si>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</si>
  <si>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</si>
  <si>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</si>
  <si>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</si>
  <si>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</si>
  <si>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</si>
  <si>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</si>
  <si>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</si>
  <si>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</si>
  <si>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</si>
  <si>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</si>
  <si>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</si>
  <si>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</si>
  <si>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</si>
  <si>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</si>
  <si>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</si>
  <si>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</si>
  <si>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</si>
  <si>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</si>
  <si>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</si>
  <si>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</si>
  <si>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</si>
  <si>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</si>
  <si>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</si>
  <si>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</si>
  <si>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</si>
  <si>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</si>
  <si>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</si>
  <si>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</si>
  <si>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</si>
  <si>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</si>
  <si>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</si>
  <si>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</si>
  <si>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</si>
  <si>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</si>
  <si>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</si>
  <si>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</si>
  <si>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</si>
  <si>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</si>
  <si>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</si>
  <si>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</si>
  <si>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</si>
  <si>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</si>
  <si>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</si>
  <si>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</si>
  <si>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</si>
  <si>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</si>
  <si>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</si>
  <si>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</si>
  <si>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</si>
  <si>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</si>
  <si>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</si>
  <si>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</si>
  <si>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</si>
  <si>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</si>
  <si>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</si>
  <si>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</si>
  <si>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</si>
  <si>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</si>
  <si>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</si>
  <si>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</si>
  <si>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</si>
  <si>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</si>
  <si>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</si>
  <si>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</si>
  <si>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</si>
  <si>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</si>
  <si>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</si>
  <si>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</si>
  <si>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</si>
  <si>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</si>
  <si>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</si>
  <si>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</si>
  <si>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</si>
  <si>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</si>
  <si>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</si>
  <si>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</si>
  <si>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</si>
  <si>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</si>
  <si>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</si>
  <si>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</si>
  <si>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</si>
  <si>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</si>
  <si>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</si>
  <si>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</si>
  <si>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</si>
  <si>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</si>
  <si>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</si>
  <si>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</si>
  <si>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</si>
  <si>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</si>
  <si>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</si>
  <si>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</si>
  <si>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</si>
  <si>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</si>
  <si>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</si>
  <si>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</si>
  <si>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</si>
  <si>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</si>
  <si>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</si>
  <si>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</si>
  <si>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</si>
  <si>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</si>
  <si>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</si>
  <si>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</si>
  <si>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</si>
  <si>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</si>
  <si>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</si>
  <si>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</si>
  <si>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</si>
  <si>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</si>
  <si>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</si>
  <si>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</si>
  <si>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</si>
  <si>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</si>
  <si>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</si>
  <si>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</si>
  <si>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</si>
  <si>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</si>
  <si>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</si>
  <si>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</si>
  <si>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</si>
  <si>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</si>
  <si>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</si>
  <si>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</si>
  <si>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</si>
  <si>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</si>
  <si>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</si>
  <si>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</si>
  <si>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</si>
  <si>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</si>
  <si>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</si>
  <si>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</si>
  <si>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</si>
  <si>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</si>
  <si>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</si>
  <si>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</si>
  <si>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</si>
  <si>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</si>
  <si>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</si>
  <si>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</si>
  <si>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</si>
  <si>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</si>
  <si>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</si>
  <si>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</si>
  <si>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</si>
  <si>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</si>
  <si>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</si>
  <si>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</si>
  <si>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</si>
  <si>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</si>
  <si>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</si>
  <si>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</si>
  <si>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</si>
  <si>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</si>
  <si>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</si>
  <si>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</si>
  <si>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</si>
  <si>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</si>
  <si>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</si>
  <si>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</si>
  <si>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</si>
  <si>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</si>
  <si>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</si>
  <si>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</si>
  <si>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</si>
  <si>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</si>
  <si>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</si>
  <si>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</si>
  <si>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</si>
  <si>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</si>
  <si>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</si>
  <si>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</si>
  <si>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</si>
  <si>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</si>
  <si>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</si>
  <si>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</si>
  <si>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</si>
  <si>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</si>
  <si>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</si>
  <si>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</si>
  <si>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</si>
  <si>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</si>
  <si>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</si>
  <si>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</si>
  <si>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</si>
  <si>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</si>
  <si>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</si>
  <si>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</si>
  <si>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</si>
  <si>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</si>
  <si>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</si>
  <si>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</si>
  <si>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</si>
  <si>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</si>
  <si>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</si>
  <si>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</si>
  <si>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</si>
  <si>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</si>
  <si>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</si>
  <si>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</si>
  <si>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</si>
  <si>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</si>
  <si>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</si>
  <si>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</si>
  <si>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</si>
  <si>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</si>
  <si>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</si>
  <si>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</si>
  <si>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</si>
  <si>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</si>
  <si>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</si>
  <si>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</si>
  <si>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</si>
  <si>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</si>
  <si>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</si>
  <si>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</si>
  <si>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</si>
  <si>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</si>
  <si>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</si>
  <si>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</si>
  <si>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</si>
  <si>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</si>
  <si>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</si>
  <si>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</si>
  <si>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</si>
  <si>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</si>
  <si>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</si>
  <si>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</si>
  <si>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</si>
  <si>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</si>
  <si>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</si>
  <si>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</si>
  <si>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</si>
  <si>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</si>
  <si>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</si>
  <si>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</si>
  <si>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</si>
  <si>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</si>
  <si>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</si>
  <si>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</si>
  <si>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</si>
  <si>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</si>
  <si>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</si>
  <si>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</si>
  <si>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</si>
  <si>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</si>
  <si>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</si>
  <si>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</si>
  <si>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</si>
  <si>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</si>
  <si>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</si>
  <si>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</si>
  <si>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</si>
  <si>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</si>
  <si>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</si>
  <si>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</si>
  <si>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</si>
  <si>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</si>
  <si>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</si>
  <si>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</si>
  <si>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</si>
  <si>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</si>
  <si>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</si>
  <si>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</si>
  <si>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</si>
  <si>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</si>
  <si>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</si>
  <si>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</si>
  <si>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</si>
  <si>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</si>
  <si>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</si>
  <si>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</si>
  <si>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</si>
  <si>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</si>
  <si>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</si>
  <si>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</si>
  <si>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</si>
  <si>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</si>
  <si>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</si>
  <si>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</si>
  <si>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</si>
  <si>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</si>
  <si>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</si>
  <si>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</si>
  <si>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</si>
  <si>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</si>
  <si>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</si>
  <si>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</si>
  <si>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</si>
  <si>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</si>
  <si>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</si>
  <si>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</si>
  <si>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</si>
  <si>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</si>
  <si>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</si>
  <si>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</si>
  <si>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</si>
  <si>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</si>
  <si>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</si>
  <si>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</si>
  <si>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</si>
  <si>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</si>
  <si>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</si>
  <si>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</si>
  <si>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</si>
  <si>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</si>
  <si>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</si>
  <si>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</si>
  <si>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</si>
  <si>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</si>
  <si>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</si>
  <si>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</si>
  <si>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</si>
  <si>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</si>
  <si>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</si>
  <si>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</si>
  <si>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</si>
  <si>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</si>
  <si>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</si>
  <si>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</si>
  <si>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</si>
  <si>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</si>
  <si>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</si>
  <si>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</si>
  <si>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</si>
  <si>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</si>
  <si>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</si>
  <si>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</si>
  <si>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</si>
  <si>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</si>
  <si>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</si>
  <si>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</si>
  <si>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</si>
  <si>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</si>
  <si>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</si>
  <si>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</si>
  <si>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</si>
  <si>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</si>
  <si>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</si>
  <si>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</si>
  <si>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</si>
  <si>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</si>
  <si>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</si>
  <si>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</si>
  <si>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</si>
  <si>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</si>
  <si>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</si>
  <si>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</si>
  <si>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</si>
  <si>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</si>
  <si>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</si>
  <si>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</si>
  <si>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</si>
  <si>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</si>
  <si>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</si>
  <si>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</si>
  <si>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</si>
  <si>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</si>
  <si>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</si>
  <si>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</si>
  <si>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</si>
  <si>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</si>
  <si>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</si>
  <si>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</si>
  <si>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</si>
  <si>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</si>
  <si>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</si>
  <si>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</si>
  <si>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</si>
  <si>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</si>
  <si>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</si>
  <si>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</si>
  <si>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</si>
  <si>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</si>
  <si>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</si>
  <si>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</si>
  <si>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</si>
  <si>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</si>
  <si>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</si>
  <si>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</si>
  <si>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</si>
  <si>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</si>
  <si>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</si>
  <si>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</si>
  <si>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</si>
  <si>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</si>
  <si>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</si>
  <si>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</si>
  <si>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</si>
  <si>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</si>
  <si>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</si>
  <si>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</si>
  <si>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</si>
  <si>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</si>
  <si>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</si>
  <si>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</si>
  <si>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</si>
  <si>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</si>
  <si>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</si>
  <si>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</si>
  <si>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</si>
  <si>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</si>
  <si>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</si>
  <si>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</si>
  <si>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</si>
  <si>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</si>
  <si>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</si>
  <si>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</si>
  <si>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</si>
  <si>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</si>
  <si>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</si>
  <si>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</si>
  <si>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</si>
  <si>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</si>
  <si>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</si>
  <si>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</si>
  <si>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</si>
  <si>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</si>
  <si>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</si>
  <si>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</si>
  <si>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</si>
  <si>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</si>
  <si>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</si>
  <si>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</si>
  <si>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</si>
  <si>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</si>
  <si>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</si>
  <si>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</si>
  <si>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</si>
  <si>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</si>
  <si>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</si>
  <si>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</si>
  <si>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</si>
  <si>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</si>
  <si>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</si>
  <si>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</si>
  <si>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</si>
  <si>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</si>
  <si>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</si>
  <si>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</si>
  <si>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</si>
  <si>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</si>
  <si>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</si>
  <si>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</si>
  <si>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</si>
  <si>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</si>
  <si>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</si>
  <si>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</si>
  <si>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</si>
  <si>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</si>
  <si>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</si>
  <si>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</si>
  <si>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</si>
  <si>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</si>
  <si>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</si>
  <si>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</si>
  <si>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</si>
  <si>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</si>
  <si>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</si>
  <si>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</si>
  <si>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</si>
  <si>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</si>
  <si>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</si>
  <si>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</si>
  <si>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</si>
  <si>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</si>
  <si>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</si>
  <si>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</si>
  <si>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</si>
  <si>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</si>
  <si>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</si>
  <si>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</si>
  <si>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</si>
  <si>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</si>
  <si>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</si>
  <si>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</si>
  <si>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</si>
  <si>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</si>
  <si>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</si>
  <si>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</si>
  <si>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</si>
  <si>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</si>
  <si>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</si>
  <si>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</si>
  <si>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</si>
  <si>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</si>
  <si>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</si>
  <si>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</si>
  <si>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</si>
  <si>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</si>
  <si>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</si>
  <si>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</si>
  <si>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</si>
  <si>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</si>
  <si>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</si>
  <si>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</si>
  <si>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</si>
  <si>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</si>
  <si>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</si>
  <si>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</si>
  <si>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</si>
  <si>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</si>
  <si>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</si>
  <si>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</si>
  <si>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</si>
  <si>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</si>
  <si>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</si>
  <si>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</si>
  <si>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</si>
  <si>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</si>
  <si>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</si>
  <si>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</si>
  <si>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</si>
  <si>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</si>
  <si>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</si>
  <si>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</si>
  <si>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</si>
  <si>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</si>
  <si>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</si>
  <si>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</si>
  <si>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</si>
  <si>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</si>
  <si>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</si>
  <si>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</si>
  <si>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</si>
  <si>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</si>
  <si>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</si>
  <si>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</si>
  <si>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</si>
  <si>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</si>
  <si>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</si>
  <si>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</si>
  <si>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</si>
  <si>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</si>
  <si>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</si>
  <si>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</si>
  <si>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</si>
  <si>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</si>
  <si>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</si>
  <si>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</si>
  <si>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</si>
  <si>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</si>
  <si>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</si>
  <si>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</si>
  <si>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</si>
  <si>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</si>
  <si>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</si>
  <si>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</si>
  <si>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</si>
  <si>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</si>
  <si>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</si>
  <si>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</si>
  <si>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</si>
  <si>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</si>
  <si>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</si>
  <si>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</si>
  <si>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</si>
  <si>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</si>
  <si>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</si>
  <si>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</si>
  <si>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</si>
  <si>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</si>
  <si>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</si>
  <si>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</si>
  <si>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</si>
  <si>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</si>
  <si>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</si>
  <si>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</si>
  <si>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</si>
  <si>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</si>
  <si>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</si>
  <si>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</si>
  <si>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</si>
  <si>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</si>
  <si>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</si>
  <si>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</si>
  <si>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</si>
  <si>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</si>
  <si>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</si>
  <si>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</si>
  <si>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</si>
  <si>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</si>
  <si>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</si>
  <si>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</si>
  <si>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</si>
  <si>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</si>
  <si>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</si>
  <si>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</si>
  <si>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</si>
  <si>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</si>
  <si>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</si>
  <si>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</si>
  <si>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</si>
  <si>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</si>
  <si>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</si>
  <si>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</si>
  <si>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</si>
  <si>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</si>
  <si>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</si>
  <si>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</si>
  <si>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</si>
  <si>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</si>
  <si>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</si>
  <si>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</si>
  <si>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</si>
  <si>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</si>
  <si>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</si>
  <si>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</si>
  <si>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</si>
  <si>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</si>
  <si>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</si>
  <si>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</si>
  <si>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</si>
  <si>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</si>
  <si>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</si>
  <si>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</si>
  <si>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</si>
  <si>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</si>
  <si>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</si>
  <si>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</si>
  <si>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</si>
  <si>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</si>
  <si>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</si>
  <si>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</si>
  <si>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</si>
  <si>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</si>
  <si>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</si>
  <si>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</si>
  <si>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</si>
  <si>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</si>
  <si>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</si>
  <si>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</si>
  <si>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</si>
  <si>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</si>
  <si>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</si>
  <si>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</si>
  <si>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</si>
  <si>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</si>
  <si>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</si>
  <si>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</si>
  <si>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</si>
  <si>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</si>
  <si>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</si>
  <si>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</si>
  <si>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</si>
  <si>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</si>
  <si>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</si>
  <si>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</si>
  <si>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</si>
  <si>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</si>
  <si>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</si>
  <si>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</si>
  <si>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</si>
  <si>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</si>
  <si>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</si>
  <si>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</si>
  <si>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</si>
  <si>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</si>
  <si>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</si>
  <si>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</si>
  <si>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</si>
  <si>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</si>
  <si>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</si>
  <si>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</si>
  <si>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</si>
  <si>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</si>
  <si>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</si>
  <si>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</si>
  <si>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</si>
  <si>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</si>
  <si>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</si>
  <si>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</si>
  <si>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</si>
  <si>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</si>
  <si>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</si>
  <si>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</si>
  <si>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</si>
  <si>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</si>
  <si>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</si>
  <si>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</si>
  <si>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</si>
  <si>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</si>
  <si>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</si>
  <si>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</si>
  <si>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</si>
  <si>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</si>
  <si>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</si>
  <si>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</si>
  <si>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</si>
  <si>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</si>
  <si>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</si>
  <si>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</si>
  <si>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</si>
  <si>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</si>
  <si>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</si>
  <si>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</si>
  <si>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</si>
  <si>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</si>
  <si>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</si>
  <si>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</si>
  <si>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</si>
  <si>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</si>
  <si>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</si>
  <si>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</si>
  <si>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</si>
  <si>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</si>
  <si>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</si>
  <si>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</si>
  <si>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</si>
  <si>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</si>
  <si>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</si>
  <si>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</si>
  <si>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</si>
  <si>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</si>
  <si>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</si>
  <si>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</si>
  <si>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</si>
  <si>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</si>
  <si>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</si>
  <si>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</si>
  <si>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</si>
  <si>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</si>
  <si>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</si>
  <si>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</si>
  <si>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</si>
  <si>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</si>
  <si>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</si>
  <si>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</si>
  <si>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</si>
  <si>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</si>
  <si>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</si>
  <si>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</si>
  <si>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</si>
  <si>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</si>
  <si>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</si>
  <si>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</si>
  <si>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</si>
  <si>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</si>
  <si>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</si>
  <si>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</si>
  <si>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</si>
  <si>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</si>
  <si>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</si>
  <si>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</si>
  <si>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</si>
  <si>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</si>
  <si>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</si>
  <si>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</si>
  <si>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</si>
  <si>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</si>
  <si>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</si>
  <si>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</si>
  <si>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</si>
  <si>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</si>
  <si>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</si>
  <si>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</si>
  <si>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</si>
  <si>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</si>
  <si>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</si>
  <si>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</si>
  <si>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</si>
  <si>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</si>
  <si>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</si>
  <si>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</si>
  <si>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</si>
  <si>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</si>
  <si>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</si>
  <si>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</si>
  <si>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</si>
  <si>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</si>
  <si>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</si>
  <si>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</si>
  <si>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</si>
  <si>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</si>
  <si>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</si>
  <si>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</si>
  <si>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</si>
  <si>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</si>
  <si>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</si>
  <si>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</si>
  <si>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</si>
  <si>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</si>
  <si>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</si>
  <si>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</si>
  <si>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</si>
  <si>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</si>
  <si>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</si>
  <si>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</si>
  <si>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</si>
  <si>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</si>
  <si>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</si>
  <si>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</si>
  <si>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</si>
  <si>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</si>
  <si>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</si>
  <si>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</si>
  <si>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</si>
  <si>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</si>
  <si>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</si>
  <si>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</si>
  <si>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</si>
  <si>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</si>
  <si>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</si>
  <si>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</si>
  <si>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</si>
  <si>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</si>
  <si>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</si>
  <si>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</si>
  <si>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</si>
  <si>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</si>
  <si>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</si>
  <si>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</si>
  <si>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</si>
  <si>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</si>
  <si>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</si>
  <si>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</si>
  <si>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</si>
  <si>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</si>
  <si>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</si>
  <si>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</si>
  <si>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</si>
  <si>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</si>
  <si>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</si>
  <si>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</si>
  <si>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</si>
  <si>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</si>
  <si>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</si>
  <si>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</si>
  <si>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</si>
  <si>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</si>
  <si>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</si>
  <si>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</si>
  <si>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</si>
  <si>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</si>
  <si>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</si>
  <si>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</si>
  <si>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</si>
  <si>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</si>
  <si>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</si>
  <si>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</si>
  <si>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</si>
  <si>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</si>
  <si>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</si>
  <si>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</si>
  <si>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</si>
  <si>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</si>
  <si>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</si>
  <si>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</si>
  <si>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</si>
  <si>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</si>
  <si>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</si>
  <si>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</si>
  <si>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</si>
  <si>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</si>
  <si>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</si>
  <si>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</si>
  <si>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</si>
  <si>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</si>
  <si>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</si>
  <si>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</si>
  <si>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</si>
  <si>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</si>
  <si>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</si>
  <si>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</si>
  <si>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</si>
  <si>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</si>
  <si>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</si>
  <si>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</si>
  <si>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</si>
  <si>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</si>
  <si>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</si>
  <si>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</si>
  <si>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</si>
  <si>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</si>
  <si>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</si>
  <si>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</si>
  <si>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</si>
  <si>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</si>
  <si>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</si>
  <si>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</si>
  <si>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</si>
  <si>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</si>
  <si>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</si>
  <si>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</si>
  <si>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</si>
  <si>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</si>
  <si>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</si>
  <si>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</si>
  <si>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</si>
  <si>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</si>
  <si>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</si>
  <si>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</si>
  <si>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</si>
  <si>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</si>
  <si>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</si>
  <si>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</si>
  <si>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</si>
  <si>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</si>
  <si>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</si>
  <si>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</si>
  <si>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</si>
  <si>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</si>
  <si>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</si>
  <si>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</si>
  <si>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</si>
  <si>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</si>
  <si>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</si>
  <si>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</si>
  <si>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</si>
  <si>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</si>
  <si>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</si>
  <si>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</si>
  <si>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</si>
  <si>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</si>
  <si>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</si>
  <si>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</si>
  <si>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</si>
  <si>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</si>
  <si>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</si>
  <si>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</si>
  <si>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</si>
  <si>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</si>
  <si>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</si>
  <si>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</si>
  <si>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</si>
  <si>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</si>
  <si>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</si>
  <si>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</si>
  <si>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</si>
  <si>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</si>
  <si>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</si>
  <si>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</si>
  <si>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</si>
  <si>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</si>
  <si>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</si>
  <si>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</si>
  <si>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</si>
  <si>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</si>
  <si>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</si>
  <si>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</si>
  <si>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</si>
  <si>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</si>
  <si>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</si>
  <si>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</si>
  <si>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</si>
  <si>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</si>
  <si>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</si>
  <si>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</si>
  <si>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</si>
  <si>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</si>
  <si>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</si>
  <si>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</si>
  <si>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</si>
  <si>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</si>
  <si>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</si>
  <si>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</si>
  <si>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</si>
  <si>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</si>
  <si>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</si>
  <si>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</si>
  <si>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</si>
  <si>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</si>
  <si>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</si>
  <si>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</si>
  <si>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</si>
  <si>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</si>
  <si>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</si>
  <si>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</si>
  <si>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</si>
  <si>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</si>
  <si>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</si>
  <si>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</si>
  <si>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</si>
  <si>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</si>
  <si>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</si>
  <si>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</si>
  <si>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</si>
  <si>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</si>
  <si>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</si>
  <si>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</si>
  <si>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</si>
  <si>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</si>
  <si>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</si>
  <si>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</si>
  <si>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</si>
  <si>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</si>
  <si>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</si>
  <si>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</si>
  <si>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</si>
  <si>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</si>
  <si>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</si>
  <si>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</si>
  <si>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</si>
  <si>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</si>
  <si>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</si>
  <si>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</si>
  <si>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</si>
  <si>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</si>
  <si>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</si>
  <si>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</si>
  <si>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</si>
  <si>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</si>
  <si>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</si>
  <si>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</si>
  <si>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</si>
  <si>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</si>
  <si>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</si>
  <si>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</si>
  <si>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</si>
  <si>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</si>
  <si>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</si>
  <si>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</si>
  <si>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</si>
  <si>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</si>
  <si>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</si>
  <si>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</si>
  <si>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</si>
  <si>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</si>
  <si>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</si>
  <si>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</si>
  <si>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</si>
  <si>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</si>
  <si>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</si>
  <si>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</si>
  <si>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</si>
  <si>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</si>
  <si>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</si>
  <si>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</si>
  <si>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</si>
  <si>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</si>
  <si>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</si>
  <si>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</si>
  <si>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</si>
  <si>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</si>
  <si>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</si>
  <si>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</si>
  <si>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</si>
  <si>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</si>
  <si>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</si>
  <si>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</si>
  <si>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</si>
  <si>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</si>
  <si>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</si>
  <si>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</si>
  <si>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</si>
  <si>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</si>
  <si>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</si>
  <si>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</si>
  <si>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</si>
  <si>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</si>
  <si>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</si>
  <si>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</si>
  <si>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</si>
  <si>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</si>
  <si>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</si>
  <si>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</si>
  <si>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</si>
  <si>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</si>
  <si>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</si>
  <si>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</si>
  <si>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</si>
  <si>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</si>
  <si>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</si>
  <si>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</si>
  <si>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</si>
  <si>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</si>
  <si>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</si>
  <si>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</si>
  <si>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</si>
  <si>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</si>
  <si>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</si>
  <si>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</si>
  <si>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</si>
  <si>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</si>
  <si>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</si>
  <si>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</si>
  <si>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</si>
  <si>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</si>
  <si>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</si>
  <si>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</si>
  <si>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</si>
  <si>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</si>
  <si>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</si>
  <si>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</si>
  <si>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</si>
  <si>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</si>
  <si>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</si>
  <si>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</si>
  <si>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</si>
  <si>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</si>
  <si>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</si>
  <si>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</si>
  <si>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</si>
  <si>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</si>
  <si>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</si>
  <si>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</si>
  <si>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</si>
  <si>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</si>
  <si>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</si>
  <si>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</si>
  <si>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</si>
  <si>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</si>
  <si>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</si>
  <si>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</si>
  <si>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</si>
  <si>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</si>
  <si>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</si>
  <si>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</si>
  <si>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</si>
  <si>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</si>
  <si>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</si>
  <si>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</si>
  <si>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</si>
  <si>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</si>
  <si>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</si>
  <si>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</si>
  <si>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</si>
  <si>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</si>
  <si>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</si>
  <si>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</si>
  <si>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</si>
  <si>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</si>
  <si>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</si>
  <si>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</si>
  <si>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</si>
  <si>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</si>
  <si>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</si>
  <si>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</si>
  <si>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</si>
  <si>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</si>
  <si>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</si>
  <si>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</si>
  <si>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</si>
  <si>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</si>
  <si>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</si>
  <si>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</si>
  <si>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</si>
  <si>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</si>
  <si>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</si>
  <si>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</si>
  <si>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</si>
  <si>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</si>
  <si>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</si>
  <si>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</si>
  <si>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</si>
  <si>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</si>
  <si>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</si>
  <si>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</si>
  <si>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</si>
  <si>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</si>
  <si>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</si>
  <si>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</si>
  <si>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</si>
  <si>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</si>
  <si>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</si>
  <si>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</si>
  <si>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</si>
  <si>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</si>
  <si>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</si>
  <si>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</si>
  <si>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</si>
  <si>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</si>
  <si>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</si>
  <si>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</si>
  <si>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</si>
  <si>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</si>
  <si>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</si>
  <si>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</si>
  <si>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</si>
  <si>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</si>
  <si>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</si>
  <si>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</si>
  <si>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</si>
  <si>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</si>
  <si>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</si>
  <si>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</si>
  <si>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</si>
  <si>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</si>
  <si>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</si>
  <si>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</si>
  <si>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</si>
  <si>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</si>
  <si>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</si>
  <si>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</si>
  <si>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</si>
  <si>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</si>
  <si>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</si>
  <si>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</si>
  <si>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</si>
  <si>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</si>
  <si>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</si>
  <si>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</si>
  <si>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</si>
  <si>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</si>
  <si>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</si>
  <si>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</si>
  <si>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</si>
  <si>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</si>
  <si>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</si>
  <si>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</si>
  <si>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</si>
  <si>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</si>
  <si>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</si>
  <si>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</si>
  <si>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</si>
  <si>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</si>
  <si>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</si>
  <si>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</si>
  <si>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</si>
  <si>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</si>
  <si>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</si>
  <si>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</si>
  <si>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</si>
  <si>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</si>
  <si>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</si>
  <si>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</si>
  <si>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</si>
  <si>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</si>
  <si>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</si>
  <si>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</si>
  <si>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</si>
  <si>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</si>
  <si>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</si>
  <si>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</si>
  <si>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</si>
  <si>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</si>
  <si>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</si>
  <si>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</si>
  <si>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</si>
  <si>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</si>
  <si>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</si>
  <si>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</si>
  <si>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</si>
  <si>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</si>
  <si>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</si>
  <si>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</si>
  <si>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</si>
  <si>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</si>
  <si>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</si>
  <si>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</si>
  <si>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</si>
  <si>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</si>
  <si>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</si>
  <si>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</si>
  <si>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</si>
  <si>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</si>
  <si>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</si>
  <si>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</si>
  <si>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</si>
  <si>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</si>
  <si>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</si>
  <si>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</si>
  <si>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</si>
  <si>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</si>
  <si>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</si>
  <si>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</si>
  <si>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</si>
  <si>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</si>
  <si>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</si>
  <si>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</si>
  <si>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</si>
  <si>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</si>
  <si>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</si>
  <si>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</si>
  <si>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</si>
  <si>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</si>
  <si>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</si>
  <si>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</si>
  <si>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</si>
  <si>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</si>
  <si>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</si>
  <si>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</si>
  <si>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</si>
  <si>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</si>
  <si>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</si>
  <si>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</si>
  <si>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</si>
  <si>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</si>
  <si>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</si>
  <si>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</si>
  <si>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</si>
  <si>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</si>
  <si>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</si>
  <si>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</si>
  <si>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</si>
  <si>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</si>
  <si>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</si>
  <si>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</si>
  <si>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</si>
  <si>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</si>
  <si>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</si>
  <si>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</si>
  <si>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</si>
  <si>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</si>
  <si>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</si>
  <si>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</si>
  <si>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</si>
  <si>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</si>
  <si>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</si>
  <si>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</si>
  <si>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</si>
  <si>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</si>
  <si>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</si>
  <si>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</si>
  <si>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</si>
  <si>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</si>
  <si>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</si>
  <si>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</si>
  <si>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</si>
  <si>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</si>
  <si>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</si>
  <si>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</si>
  <si>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</si>
  <si>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</si>
  <si>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</si>
  <si>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</si>
  <si>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</si>
  <si>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</si>
  <si>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</si>
  <si>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</si>
  <si>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</si>
  <si>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</si>
  <si>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</si>
  <si>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</si>
  <si>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</si>
  <si>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</si>
  <si>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</si>
  <si>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</si>
  <si>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</si>
  <si>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</si>
  <si>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</si>
  <si>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</si>
  <si>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</si>
  <si>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</si>
  <si>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</si>
  <si>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</si>
  <si>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</si>
  <si>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</si>
  <si>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</si>
  <si>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</si>
  <si>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</si>
  <si>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</si>
  <si>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</si>
  <si>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</si>
  <si>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</si>
  <si>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</si>
  <si>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</si>
  <si>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</si>
  <si>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</si>
  <si>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</si>
  <si>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</si>
  <si>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</si>
  <si>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</si>
  <si>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</si>
  <si>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</si>
  <si>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</si>
  <si>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</si>
  <si>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</si>
  <si>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</si>
  <si>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</si>
  <si>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</si>
  <si>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</si>
  <si>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</si>
  <si>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</si>
  <si>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</si>
  <si>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</si>
  <si>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</si>
  <si>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</si>
  <si>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</si>
  <si>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</si>
  <si>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</si>
  <si>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</si>
  <si>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</si>
  <si>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</si>
  <si>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</si>
  <si>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</si>
  <si>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</si>
  <si>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</si>
  <si>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</si>
  <si>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</si>
  <si>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</si>
  <si>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</si>
  <si>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</si>
  <si>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</si>
  <si>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</si>
  <si>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</si>
  <si>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</si>
  <si>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</si>
  <si>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</si>
  <si>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</si>
  <si>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</si>
  <si>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</si>
  <si>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</si>
  <si>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</si>
  <si>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</si>
  <si>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</si>
  <si>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</si>
  <si>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</si>
  <si>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</si>
  <si>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</si>
  <si>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</si>
  <si>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</si>
  <si>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</si>
  <si>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</si>
  <si>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</si>
  <si>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</si>
  <si>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</si>
  <si>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</si>
  <si>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</si>
  <si>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</si>
  <si>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</si>
  <si>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</si>
  <si>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</si>
  <si>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</si>
  <si>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</si>
  <si>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</si>
  <si>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</si>
  <si>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</si>
  <si>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</si>
  <si>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</si>
  <si>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</si>
  <si>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</si>
  <si>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</si>
  <si>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</si>
  <si>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</si>
  <si>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</si>
  <si>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</si>
  <si>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</si>
  <si>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</si>
  <si>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</si>
  <si>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</si>
  <si>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</si>
  <si>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</si>
  <si>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</si>
  <si>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</si>
  <si>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</si>
  <si>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</si>
  <si>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</si>
  <si>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</si>
  <si>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</si>
  <si>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</si>
  <si>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</si>
  <si>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</si>
  <si>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</si>
  <si>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</si>
  <si>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</si>
  <si>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</si>
  <si>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</si>
  <si>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</si>
  <si>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</si>
  <si>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</si>
  <si>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</si>
  <si>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</si>
  <si>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</si>
  <si>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</si>
  <si>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</si>
  <si>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</si>
  <si>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</si>
  <si>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</si>
  <si>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</si>
  <si>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</si>
  <si>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</si>
  <si>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</si>
  <si>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</si>
  <si>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</si>
  <si>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</si>
  <si>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</si>
  <si>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</si>
  <si>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</si>
  <si>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</si>
  <si>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</si>
  <si>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</si>
  <si>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</si>
  <si>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</si>
  <si>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</si>
  <si>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</si>
  <si>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</si>
  <si>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</si>
  <si>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</si>
  <si>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</si>
  <si>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</si>
  <si>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</si>
  <si>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</si>
  <si>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</si>
  <si>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</si>
  <si>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</si>
  <si>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</si>
  <si>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</si>
  <si>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</si>
  <si>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</si>
  <si>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</si>
  <si>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</si>
  <si>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</si>
  <si>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</si>
  <si>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</si>
  <si>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</si>
  <si>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</si>
  <si>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</si>
  <si>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</si>
  <si>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</si>
  <si>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</si>
  <si>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</si>
  <si>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</si>
  <si>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</si>
  <si>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</si>
  <si>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</si>
  <si>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</si>
  <si>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</si>
  <si>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</si>
  <si>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</si>
  <si>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</si>
  <si>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</si>
  <si>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</si>
  <si>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</si>
  <si>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</si>
  <si>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</si>
  <si>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</si>
  <si>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</si>
  <si>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</si>
  <si>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</si>
  <si>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</si>
  <si>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</si>
  <si>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</si>
  <si>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</si>
  <si>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</si>
  <si>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</si>
  <si>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</si>
  <si>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</si>
  <si>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</si>
  <si>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</si>
  <si>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</si>
  <si>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</si>
  <si>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</si>
  <si>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</si>
  <si>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</si>
  <si>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</si>
  <si>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</si>
  <si>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</si>
  <si>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</si>
  <si>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</si>
  <si>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</si>
  <si>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</si>
  <si>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</si>
  <si>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</si>
  <si>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</si>
  <si>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</si>
  <si>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</si>
  <si>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</si>
  <si>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</si>
  <si>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</si>
  <si>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</si>
  <si>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</si>
  <si>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</si>
  <si>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</si>
  <si>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</si>
  <si>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</si>
  <si>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</si>
  <si>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</si>
  <si>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</si>
  <si>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</si>
  <si>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</si>
  <si>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</si>
  <si>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</si>
  <si>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</si>
  <si>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</si>
  <si>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</si>
  <si>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</si>
  <si>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</si>
  <si>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</si>
  <si>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</si>
  <si>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</si>
  <si>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</si>
  <si>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</si>
  <si>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</si>
  <si>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</si>
  <si>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</si>
  <si>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</si>
  <si>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</si>
  <si>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</si>
  <si>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</si>
  <si>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</si>
  <si>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</si>
  <si>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</si>
  <si>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</si>
  <si>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</si>
  <si>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</si>
  <si>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</si>
  <si>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</si>
  <si>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</si>
  <si>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</si>
  <si>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</si>
  <si>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</si>
  <si>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</si>
  <si>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</si>
  <si>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</si>
  <si>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</si>
  <si>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</si>
  <si>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</si>
  <si>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</si>
  <si>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</si>
  <si>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</si>
  <si>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</si>
  <si>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</si>
  <si>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</si>
  <si>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</si>
  <si>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</si>
  <si>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</si>
  <si>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</si>
  <si>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</si>
  <si>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</si>
  <si>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</si>
  <si>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</si>
  <si>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</si>
  <si>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</si>
  <si>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</si>
  <si>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</si>
  <si>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</si>
  <si>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</si>
  <si>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</si>
  <si>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</si>
  <si>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</si>
  <si>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</si>
  <si>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</si>
  <si>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</si>
  <si>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</si>
  <si>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</si>
  <si>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</si>
  <si>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</si>
  <si>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</si>
  <si>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</si>
  <si>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</si>
  <si>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</si>
  <si>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</si>
  <si>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</si>
  <si>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</si>
  <si>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</si>
  <si>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</si>
  <si>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</si>
  <si>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</si>
  <si>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</si>
  <si>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</si>
  <si>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</si>
  <si>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</si>
  <si>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</si>
  <si>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</si>
  <si>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</si>
  <si>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</si>
  <si>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</si>
  <si>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</si>
  <si>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</si>
  <si>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</si>
  <si>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</si>
  <si>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</si>
  <si>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</si>
  <si>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</si>
  <si>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</si>
  <si>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</si>
  <si>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</si>
  <si>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</si>
  <si>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</si>
  <si>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</si>
  <si>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</si>
  <si>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</si>
  <si>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</si>
  <si>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</si>
  <si>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</si>
  <si>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</si>
  <si>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</si>
  <si>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</si>
  <si>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</si>
  <si>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</si>
  <si>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</si>
  <si>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</si>
  <si>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</si>
  <si>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</si>
  <si>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</si>
  <si>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</si>
  <si>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</si>
  <si>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</si>
  <si>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</si>
  <si>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</si>
  <si>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</si>
  <si>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</si>
  <si>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</si>
  <si>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</si>
  <si>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</si>
  <si>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</si>
  <si>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</si>
  <si>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</si>
  <si>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</si>
  <si>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</si>
  <si>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</si>
  <si>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</si>
  <si>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</si>
  <si>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</si>
  <si>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</si>
  <si>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</si>
  <si>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</si>
  <si>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</si>
  <si>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</si>
  <si>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</si>
  <si>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</si>
  <si>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</si>
  <si>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</si>
  <si>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</si>
  <si>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</si>
  <si>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</si>
  <si>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</si>
  <si>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</si>
  <si>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</si>
  <si>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</si>
  <si>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</si>
  <si>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</si>
  <si>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</si>
  <si>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</si>
  <si>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</si>
  <si>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</si>
  <si>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</si>
  <si>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</si>
  <si>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</si>
  <si>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</si>
  <si>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</si>
  <si>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</si>
  <si>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</si>
  <si>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</si>
  <si>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</si>
  <si>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</si>
  <si>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</si>
  <si>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</si>
  <si>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</si>
  <si>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</si>
  <si>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</si>
  <si>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</si>
  <si>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</si>
  <si>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</si>
  <si>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</si>
  <si>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</si>
  <si>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</si>
  <si>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</si>
  <si>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</si>
  <si>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</si>
  <si>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</si>
  <si>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</si>
  <si>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</si>
  <si>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</si>
  <si>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</si>
  <si>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</si>
  <si>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</si>
  <si>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</si>
  <si>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</si>
  <si>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</si>
  <si>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</si>
  <si>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</si>
  <si>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</si>
  <si>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</si>
  <si>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</si>
  <si>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</si>
  <si>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</si>
  <si>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</si>
  <si>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</si>
  <si>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</si>
  <si>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</si>
  <si>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</si>
  <si>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</si>
  <si>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</si>
  <si>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</si>
  <si>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</si>
  <si>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</si>
  <si>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</si>
  <si>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</si>
  <si>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</si>
  <si>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</si>
  <si>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</si>
  <si>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</si>
  <si>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</si>
  <si>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</si>
  <si>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</si>
  <si>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</si>
  <si>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</si>
  <si>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</si>
  <si>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</si>
  <si>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</si>
  <si>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</si>
  <si>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</si>
  <si>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</si>
  <si>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</si>
  <si>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</si>
  <si>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</si>
  <si>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</si>
  <si>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</si>
  <si>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</si>
  <si>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</si>
  <si>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</si>
  <si>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</si>
  <si>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</si>
  <si>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</si>
  <si>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</si>
  <si>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</si>
  <si>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</si>
  <si>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</si>
  <si>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</si>
  <si>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</si>
  <si>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</si>
  <si>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</si>
  <si>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</si>
  <si>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</si>
  <si>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</si>
  <si>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</si>
  <si>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</si>
  <si>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</si>
  <si>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</si>
  <si>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</si>
  <si>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</si>
  <si>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</si>
  <si>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</si>
  <si>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</si>
  <si>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</si>
  <si>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</si>
  <si>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</si>
  <si>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</si>
  <si>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</si>
  <si>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</si>
  <si>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</si>
  <si>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</si>
  <si>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</si>
  <si>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</si>
  <si>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</si>
  <si>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</si>
  <si>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</si>
  <si>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</si>
  <si>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</si>
  <si>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</si>
  <si>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</si>
  <si>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</si>
  <si>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</si>
  <si>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</si>
  <si>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</si>
  <si>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</si>
  <si>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</si>
  <si>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</si>
  <si>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</si>
  <si>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</si>
  <si>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</si>
  <si>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</si>
  <si>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</si>
  <si>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</si>
  <si>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</si>
  <si>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</si>
  <si>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</si>
  <si>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</si>
  <si>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</si>
  <si>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</si>
  <si>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</si>
  <si>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</si>
  <si>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</si>
  <si>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</si>
  <si>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</si>
  <si>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</si>
  <si>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</si>
  <si>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</si>
  <si>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</si>
  <si>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</si>
  <si>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</si>
  <si>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</si>
  <si>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</si>
  <si>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</si>
  <si>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</si>
  <si>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</si>
  <si>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</si>
  <si>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</si>
  <si>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</si>
  <si>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</si>
  <si>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</si>
  <si>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</si>
  <si>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</si>
  <si>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</si>
  <si>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</si>
  <si>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</si>
  <si>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</si>
  <si>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</si>
  <si>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</si>
  <si>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</si>
  <si>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</si>
  <si>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</si>
  <si>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</si>
  <si>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</si>
  <si>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</si>
  <si>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</si>
  <si>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</si>
  <si>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</si>
  <si>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</si>
  <si>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</si>
  <si>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</si>
  <si>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</si>
  <si>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</si>
  <si>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</si>
  <si>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</si>
  <si>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</si>
  <si>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</si>
  <si>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</si>
  <si>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</si>
  <si>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</si>
  <si>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</si>
  <si>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</si>
  <si>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</si>
  <si>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</si>
  <si>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</si>
  <si>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</si>
  <si>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</si>
  <si>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</si>
  <si>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</si>
  <si>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</si>
  <si>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</si>
  <si>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</si>
  <si>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</si>
  <si>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</si>
  <si>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</si>
  <si>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</si>
  <si>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</si>
  <si>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</si>
  <si>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</si>
  <si>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</si>
  <si>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</si>
  <si>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</si>
  <si>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</si>
  <si>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</si>
  <si>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</si>
  <si>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</si>
  <si>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</si>
  <si>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</si>
  <si>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</si>
  <si>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</si>
  <si>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</si>
  <si>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</si>
  <si>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</si>
  <si>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</si>
  <si>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</si>
  <si>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</si>
  <si>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</si>
  <si>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</si>
  <si>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</si>
  <si>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</si>
  <si>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</si>
  <si>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</si>
  <si>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</si>
  <si>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</si>
  <si>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</si>
  <si>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</si>
  <si>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</si>
  <si>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</si>
  <si>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</si>
  <si>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</si>
  <si>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</si>
  <si>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</si>
  <si>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</si>
  <si>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</si>
  <si>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</si>
  <si>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</si>
  <si>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</si>
  <si>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</si>
  <si>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</si>
  <si>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</si>
  <si>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</si>
  <si>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</si>
  <si>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</si>
  <si>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</si>
  <si>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</si>
  <si>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</si>
  <si>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</si>
  <si>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</si>
  <si>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</si>
  <si>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</si>
  <si>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</si>
  <si>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</si>
  <si>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</si>
  <si>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</si>
  <si>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</si>
  <si>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</si>
  <si>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</si>
  <si>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</si>
  <si>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</si>
  <si>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</si>
  <si>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</si>
  <si>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</si>
  <si>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</si>
  <si>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</si>
  <si>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</si>
  <si>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</si>
  <si>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</si>
  <si>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</si>
  <si>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</si>
  <si>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</si>
  <si>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</si>
  <si>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</si>
  <si>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</si>
  <si>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</si>
  <si>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</si>
  <si>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</si>
  <si>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</si>
  <si>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</si>
  <si>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</si>
  <si>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</si>
  <si>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</si>
  <si>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</si>
  <si>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</si>
  <si>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</si>
  <si>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</si>
  <si>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</si>
  <si>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</si>
  <si>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</si>
  <si>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</si>
  <si>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</si>
  <si>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</si>
  <si>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</si>
  <si>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</si>
  <si>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</si>
  <si>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</si>
  <si>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</si>
  <si>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</si>
  <si>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</si>
  <si>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</si>
  <si>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</si>
  <si>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</si>
  <si>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</si>
  <si>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</si>
  <si>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</si>
  <si>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</si>
  <si>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</si>
  <si>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</si>
  <si>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</si>
  <si>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</si>
  <si>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</si>
  <si>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</si>
  <si>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</si>
  <si>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</si>
  <si>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</si>
  <si>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</si>
  <si>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</si>
  <si>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</si>
  <si>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</si>
  <si>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</si>
  <si>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</si>
  <si>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</si>
  <si>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</si>
  <si>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</si>
  <si>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</si>
  <si>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</si>
  <si>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</si>
  <si>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</si>
  <si>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</si>
  <si>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</si>
  <si>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</si>
  <si>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</si>
  <si>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</si>
  <si>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</si>
  <si>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</si>
  <si>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</si>
  <si>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</si>
  <si>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</si>
  <si>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</si>
  <si>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</si>
  <si>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</si>
  <si>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</si>
  <si>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</si>
  <si>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</si>
  <si>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</si>
  <si>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</si>
  <si>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</si>
  <si>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</si>
  <si>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</si>
  <si>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</si>
  <si>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</si>
  <si>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</si>
  <si>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</si>
  <si>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</si>
  <si>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</si>
  <si>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</si>
  <si>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</si>
  <si>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</si>
  <si>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</si>
  <si>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</si>
  <si>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</si>
  <si>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</si>
  <si>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</si>
  <si>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</si>
  <si>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</si>
  <si>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</si>
  <si>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</si>
  <si>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</si>
  <si>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</si>
  <si>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</si>
  <si>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</si>
  <si>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</si>
  <si>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</si>
  <si>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</si>
  <si>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</si>
  <si>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</si>
  <si>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</si>
  <si>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</si>
  <si>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</si>
  <si>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</si>
  <si>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</si>
  <si>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</si>
  <si>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</si>
  <si>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</si>
  <si>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</si>
  <si>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</si>
  <si>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</si>
  <si>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</si>
  <si>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</si>
  <si>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</si>
  <si>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</si>
  <si>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</si>
  <si>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</si>
  <si>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</si>
  <si>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</si>
  <si>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</si>
  <si>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</si>
  <si>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</si>
  <si>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</si>
  <si>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</si>
  <si>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</si>
  <si>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</si>
  <si>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</si>
  <si>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</si>
  <si>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</si>
  <si>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</si>
  <si>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</si>
  <si>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</si>
  <si>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</si>
  <si>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</si>
  <si>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</si>
  <si>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</si>
  <si>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</si>
  <si>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</si>
  <si>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</si>
  <si>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</si>
  <si>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</si>
  <si>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</si>
  <si>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</si>
  <si>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</si>
  <si>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</si>
  <si>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</si>
  <si>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</si>
  <si>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</si>
  <si>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</si>
  <si>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</si>
  <si>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</si>
  <si>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</si>
  <si>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</si>
  <si>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</si>
  <si>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</si>
  <si>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</si>
  <si>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</si>
  <si>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</si>
  <si>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</si>
  <si>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</si>
  <si>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</si>
  <si>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</si>
  <si>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</si>
  <si>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</si>
  <si>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</si>
  <si>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</si>
  <si>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</si>
  <si>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</si>
  <si>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</si>
  <si>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</si>
  <si>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</si>
  <si>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</si>
  <si>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</si>
  <si>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</si>
  <si>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</si>
  <si>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</si>
  <si>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</si>
  <si>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</si>
  <si>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</si>
  <si>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</si>
  <si>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</si>
  <si>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</si>
  <si>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</si>
  <si>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</si>
  <si>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</si>
  <si>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</si>
  <si>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</si>
  <si>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</si>
  <si>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</si>
  <si>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</si>
  <si>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</si>
  <si>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</si>
  <si>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</si>
  <si>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</si>
  <si>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</si>
  <si>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</si>
  <si>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</si>
  <si>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</si>
  <si>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</si>
  <si>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</si>
  <si>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</si>
  <si>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</si>
  <si>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</si>
  <si>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</si>
  <si>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</si>
  <si>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</si>
  <si>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</si>
  <si>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</si>
  <si>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</si>
  <si>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</si>
  <si>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</si>
  <si>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</si>
  <si>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</si>
  <si>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</si>
  <si>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</si>
  <si>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</si>
  <si>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</si>
  <si>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</si>
  <si>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</si>
  <si>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</si>
  <si>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</si>
  <si>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</si>
  <si>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</si>
  <si>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</si>
  <si>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</si>
  <si>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</si>
  <si>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</si>
  <si>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</si>
  <si>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</si>
  <si>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</si>
  <si>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</si>
  <si>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</si>
  <si>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</si>
  <si>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</si>
  <si>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</si>
  <si>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</si>
  <si>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</si>
  <si>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</si>
  <si>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</si>
  <si>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</si>
  <si>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</si>
  <si>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</si>
  <si>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</si>
  <si>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</si>
  <si>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</si>
  <si>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</si>
  <si>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</si>
  <si>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</si>
  <si>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</si>
  <si>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</si>
  <si>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</si>
  <si>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</si>
  <si>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</si>
  <si>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</si>
  <si>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</si>
  <si>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</si>
  <si>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</si>
  <si>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</si>
  <si>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</si>
  <si>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</si>
  <si>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</si>
  <si>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</si>
  <si>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</si>
  <si>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</si>
  <si>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</si>
  <si>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</si>
  <si>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</si>
  <si>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</si>
  <si>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</si>
  <si>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</si>
  <si>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</si>
  <si>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</si>
  <si>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</si>
  <si>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</si>
  <si>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</si>
  <si>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</si>
  <si>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</si>
  <si>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</si>
  <si>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</si>
  <si>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</si>
  <si>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</si>
  <si>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</si>
  <si>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</si>
  <si>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</si>
  <si>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</si>
  <si>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</si>
  <si>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</si>
  <si>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</si>
  <si>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</si>
  <si>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</si>
  <si>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</si>
  <si>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</si>
  <si>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</si>
  <si>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</si>
  <si>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</si>
  <si>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</si>
  <si>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</si>
  <si>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</si>
  <si>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</si>
  <si>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</si>
  <si>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</si>
  <si>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</si>
  <si>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</si>
  <si>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</si>
  <si>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</si>
  <si>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</si>
  <si>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</si>
  <si>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</si>
  <si>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</si>
  <si>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</si>
  <si>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</si>
  <si>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</si>
  <si>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</si>
  <si>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</si>
  <si>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</si>
  <si>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</si>
  <si>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</si>
  <si>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</si>
  <si>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</si>
  <si>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</si>
  <si>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</si>
  <si>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</si>
  <si>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</si>
  <si>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</si>
  <si>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</si>
  <si>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</si>
  <si>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</si>
  <si>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</si>
  <si>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</si>
  <si>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</si>
  <si>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</si>
  <si>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</si>
  <si>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</si>
  <si>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</si>
  <si>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</si>
  <si>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</si>
  <si>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</si>
  <si>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</si>
  <si>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</si>
  <si>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</si>
  <si>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</si>
  <si>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</si>
  <si>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</si>
  <si>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</si>
  <si>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</si>
  <si>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</si>
  <si>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</si>
  <si>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</si>
  <si>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</si>
  <si>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</si>
  <si>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</si>
  <si>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</si>
  <si>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</si>
  <si>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</si>
  <si>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</si>
  <si>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</si>
  <si>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</si>
  <si>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</si>
  <si>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</si>
  <si>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</si>
  <si>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</si>
  <si>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</si>
  <si>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</si>
  <si>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</si>
  <si>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</si>
  <si>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</si>
  <si>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</si>
  <si>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</si>
  <si>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</si>
  <si>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</si>
  <si>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</si>
  <si>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</si>
  <si>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</si>
  <si>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</si>
  <si>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</si>
  <si>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</si>
  <si>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</si>
  <si>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</si>
  <si>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</si>
  <si>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</si>
  <si>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</si>
  <si>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</si>
  <si>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</si>
  <si>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</si>
  <si>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</si>
  <si>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</si>
  <si>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</si>
  <si>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</si>
  <si>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</si>
  <si>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</si>
  <si>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</si>
  <si>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</si>
  <si>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</si>
  <si>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</si>
  <si>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</si>
  <si>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</si>
  <si>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</si>
  <si>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</si>
  <si>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</si>
  <si>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</si>
  <si>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</si>
  <si>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</si>
  <si>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</si>
  <si>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</si>
  <si>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</si>
  <si>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</si>
  <si>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</si>
  <si>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</si>
  <si>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</si>
  <si>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</si>
  <si>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</si>
  <si>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</si>
  <si>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</si>
  <si>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</si>
  <si>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</si>
  <si>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</si>
  <si>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</si>
  <si>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</si>
  <si>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</si>
  <si>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</si>
  <si>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</si>
  <si>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</si>
  <si>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</si>
  <si>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</si>
  <si>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</si>
  <si>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</si>
  <si>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</si>
  <si>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</si>
  <si>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</si>
  <si>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</si>
  <si>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</si>
  <si>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</si>
  <si>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</si>
  <si>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</si>
  <si>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</si>
  <si>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</si>
  <si>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</si>
  <si>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</si>
  <si>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</si>
  <si>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</si>
  <si>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</si>
  <si>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</si>
  <si>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</si>
  <si>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</si>
  <si>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</si>
  <si>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</si>
  <si>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</si>
  <si>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</si>
  <si>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</si>
  <si>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</si>
  <si>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</si>
  <si>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</si>
  <si>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</si>
  <si>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</si>
  <si>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</si>
  <si>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</si>
  <si>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</si>
  <si>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</si>
  <si>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</si>
  <si>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</si>
  <si>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</si>
  <si>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</si>
  <si>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</si>
  <si>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</si>
  <si>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</si>
  <si>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</si>
  <si>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</si>
  <si>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</si>
  <si>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</si>
  <si>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</si>
  <si>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</si>
  <si>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</si>
  <si>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</si>
  <si>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</si>
  <si>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</si>
  <si>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</si>
  <si>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</si>
  <si>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</si>
  <si>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</si>
  <si>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</si>
  <si>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</si>
  <si>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</si>
  <si>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</si>
  <si>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</si>
  <si>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</si>
  <si>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</si>
  <si>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</si>
  <si>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</si>
  <si>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</si>
  <si>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</si>
  <si>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</si>
  <si>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</si>
  <si>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</si>
  <si>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</si>
  <si>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</si>
  <si>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</si>
  <si>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</si>
  <si>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</si>
  <si>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</si>
  <si>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</si>
  <si>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</si>
  <si>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</si>
  <si>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</si>
  <si>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</si>
  <si>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</si>
  <si>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</si>
  <si>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</si>
  <si>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</si>
  <si>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</si>
  <si>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</si>
  <si>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</si>
  <si>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</si>
  <si>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</si>
  <si>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</si>
  <si>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</si>
  <si>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</si>
  <si>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</si>
  <si>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</si>
  <si>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</si>
  <si>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</si>
  <si>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</si>
  <si>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</si>
  <si>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</si>
  <si>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</si>
  <si>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</si>
  <si>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</si>
  <si>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</si>
  <si>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</si>
  <si>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</si>
  <si>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</si>
  <si>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</si>
  <si>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</si>
  <si>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</si>
  <si>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</si>
  <si>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</si>
  <si>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</si>
  <si>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</si>
  <si>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</si>
  <si>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</si>
  <si>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</si>
  <si>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</si>
  <si>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</si>
  <si>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</si>
  <si>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</si>
  <si>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</si>
  <si>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</si>
  <si>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</si>
  <si>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</si>
  <si>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</si>
  <si>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</si>
  <si>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</si>
  <si>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</si>
  <si>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</si>
  <si>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</si>
  <si>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</si>
  <si>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</si>
  <si>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</si>
  <si>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</si>
  <si>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</si>
  <si>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</si>
  <si>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</si>
  <si>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</si>
  <si>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</si>
  <si>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</si>
  <si>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</si>
  <si>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</si>
  <si>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</si>
  <si>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</si>
  <si>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</si>
  <si>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</si>
  <si>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</si>
  <si>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</si>
  <si>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</si>
  <si>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</si>
  <si>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</si>
  <si>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</si>
  <si>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</si>
  <si>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</si>
  <si>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</si>
  <si>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</si>
  <si>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</si>
  <si>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</si>
  <si>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</si>
  <si>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</si>
  <si>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</si>
  <si>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</si>
  <si>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</si>
  <si>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</si>
  <si>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</si>
  <si>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</si>
  <si>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</si>
  <si>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</si>
  <si>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</si>
  <si>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</si>
  <si>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</si>
  <si>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</si>
  <si>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</si>
  <si>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</si>
  <si>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</si>
  <si>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</si>
  <si>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</si>
  <si>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</si>
  <si>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</si>
  <si>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</si>
  <si>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</si>
  <si>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</si>
  <si>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</si>
  <si>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</si>
  <si>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</si>
  <si>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</si>
  <si>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</si>
  <si>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</si>
  <si>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</si>
  <si>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</si>
  <si>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</si>
  <si>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</si>
  <si>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</si>
  <si>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</si>
  <si>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</si>
  <si>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</si>
  <si>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</si>
  <si>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</si>
  <si>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</si>
  <si>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</si>
  <si>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</si>
  <si>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</si>
  <si>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</si>
  <si>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</si>
  <si>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</si>
  <si>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</si>
  <si>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</si>
  <si>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</si>
  <si>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</si>
  <si>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</si>
  <si>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</si>
  <si>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</si>
  <si>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</si>
  <si>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</si>
  <si>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</si>
  <si>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</si>
  <si>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</si>
  <si>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</si>
  <si>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</si>
  <si>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</si>
  <si>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</si>
  <si>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</si>
  <si>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</si>
  <si>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</si>
  <si>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</si>
  <si>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</si>
  <si>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</si>
  <si>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</si>
  <si>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</si>
  <si>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</si>
  <si>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</si>
  <si>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</si>
  <si>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</si>
  <si>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</si>
  <si>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</si>
  <si>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</si>
  <si>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</si>
  <si>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</si>
  <si>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</si>
  <si>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</si>
  <si>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</si>
  <si>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</si>
  <si>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</si>
  <si>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</si>
  <si>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</si>
  <si>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</si>
  <si>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</si>
  <si>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</si>
  <si>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</si>
  <si>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</si>
  <si>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</si>
  <si>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</si>
  <si>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</si>
  <si>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</si>
  <si>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</si>
  <si>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</si>
  <si>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</si>
  <si>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</si>
  <si>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</si>
  <si>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</si>
  <si>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</si>
  <si>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</si>
  <si>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</si>
  <si>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</si>
  <si>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</si>
  <si>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</si>
  <si>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</si>
  <si>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</si>
  <si>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</si>
  <si>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</si>
  <si>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</si>
  <si>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</si>
  <si>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</si>
  <si>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</si>
  <si>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</si>
  <si>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</si>
  <si>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</si>
  <si>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</si>
  <si>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</si>
  <si>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</si>
  <si>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</si>
  <si>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</si>
  <si>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</si>
  <si>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</si>
  <si>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</si>
  <si>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</si>
  <si>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</si>
  <si>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</si>
  <si>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</si>
  <si>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</si>
  <si>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</si>
  <si>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</si>
  <si>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</si>
  <si>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</si>
  <si>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</si>
  <si>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</si>
  <si>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</si>
  <si>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</si>
  <si>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</si>
  <si>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</si>
  <si>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</si>
  <si>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</si>
  <si>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</si>
  <si>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</si>
  <si>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</si>
  <si>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</si>
  <si>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</si>
  <si>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</si>
  <si>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</si>
  <si>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</si>
  <si>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</si>
  <si>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</si>
  <si>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</si>
  <si>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</si>
  <si>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</si>
  <si>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</si>
  <si>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</si>
  <si>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</si>
  <si>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</si>
  <si>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</si>
  <si>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</si>
  <si>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</si>
  <si>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</si>
  <si>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</si>
  <si>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</si>
  <si>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</si>
  <si>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</si>
  <si>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</si>
  <si>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</si>
  <si>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</si>
  <si>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</si>
  <si>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</si>
  <si>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</si>
  <si>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</si>
  <si>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</si>
  <si>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</si>
  <si>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</si>
  <si>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</si>
  <si>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</si>
  <si>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</si>
  <si>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</si>
  <si>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</si>
  <si>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</si>
  <si>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</si>
  <si>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</si>
  <si>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</si>
  <si>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</si>
  <si>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</si>
  <si>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</si>
  <si>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</si>
  <si>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</si>
  <si>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</si>
  <si>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</si>
  <si>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</si>
  <si>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</si>
  <si>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</si>
  <si>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</si>
  <si>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</si>
  <si>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</si>
  <si>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</si>
  <si>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</si>
  <si>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</si>
  <si>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</si>
  <si>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</si>
  <si>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</si>
  <si>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</si>
  <si>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</si>
  <si>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</si>
  <si>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</si>
  <si>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</si>
  <si>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</si>
  <si>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</si>
  <si>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</si>
  <si>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</si>
  <si>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</si>
  <si>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</si>
  <si>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</si>
  <si>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</si>
  <si>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</si>
  <si>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</si>
  <si>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</si>
  <si>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</si>
  <si>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</si>
  <si>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</si>
  <si>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</si>
  <si>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</si>
  <si>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</si>
  <si>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</si>
  <si>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</si>
  <si>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</si>
  <si>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</si>
  <si>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</si>
  <si>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</si>
  <si>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</si>
  <si>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</si>
  <si>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</si>
  <si>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</si>
  <si>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</si>
  <si>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</si>
  <si>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</si>
  <si>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</si>
  <si>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</si>
  <si>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</si>
  <si>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</si>
  <si>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</si>
  <si>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</si>
  <si>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</si>
  <si>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</si>
  <si>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</si>
  <si>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</si>
  <si>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</si>
  <si>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</si>
  <si>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</si>
  <si>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</si>
  <si>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</si>
  <si>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</si>
  <si>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</si>
  <si>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</si>
  <si>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</si>
  <si>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</si>
  <si>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</si>
  <si>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</si>
  <si>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</si>
  <si>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</si>
  <si>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</si>
  <si>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</si>
  <si>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</si>
  <si>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</si>
  <si>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</si>
  <si>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</si>
  <si>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</si>
  <si>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</si>
  <si>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</si>
  <si>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</si>
  <si>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</si>
  <si>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</si>
  <si>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</si>
  <si>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</si>
  <si>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</si>
  <si>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</si>
  <si>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</si>
  <si>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</si>
  <si>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</si>
  <si>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</si>
  <si>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</si>
  <si>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</si>
  <si>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</si>
  <si>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</si>
  <si>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</si>
  <si>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</si>
  <si>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</si>
  <si>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</si>
  <si>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</si>
  <si>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</si>
  <si>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</si>
  <si>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</si>
  <si>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</si>
  <si>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</si>
  <si>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</si>
  <si>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</si>
  <si>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</si>
  <si>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</si>
  <si>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</si>
  <si>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</si>
  <si>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</si>
  <si>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</si>
  <si>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</si>
  <si>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</si>
  <si>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</si>
  <si>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</si>
  <si>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</si>
  <si>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</si>
  <si>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</si>
  <si>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</si>
  <si>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</si>
  <si>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</si>
  <si>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</si>
  <si>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</si>
  <si>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</si>
  <si>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</si>
  <si>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</si>
  <si>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</si>
  <si>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</si>
  <si>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</si>
  <si>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</si>
  <si>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</si>
  <si>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</si>
  <si>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</si>
  <si>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</si>
  <si>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</si>
  <si>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</si>
  <si>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</si>
  <si>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</si>
  <si>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</si>
  <si>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</si>
  <si>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</si>
  <si>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</si>
  <si>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</si>
  <si>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</si>
  <si>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</si>
  <si>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</si>
  <si>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</si>
  <si>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</si>
  <si>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</si>
  <si>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</si>
  <si>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</si>
  <si>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</si>
  <si>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</si>
  <si>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</si>
  <si>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</si>
  <si>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</si>
  <si>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</si>
  <si>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</si>
  <si>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</si>
  <si>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</si>
  <si>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</si>
  <si>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</si>
  <si>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</si>
  <si>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</si>
  <si>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</si>
  <si>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</si>
  <si>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</si>
  <si>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</si>
  <si>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</si>
  <si>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</si>
  <si>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</si>
  <si>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</si>
  <si>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</si>
  <si>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</si>
  <si>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</si>
  <si>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</si>
  <si>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</si>
  <si>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</si>
  <si>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</si>
  <si>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</si>
  <si>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</si>
  <si>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</si>
  <si>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</si>
  <si>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</si>
  <si>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</si>
  <si>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</si>
  <si>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</si>
  <si>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</si>
  <si>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</si>
  <si>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</si>
  <si>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</si>
  <si>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</si>
  <si>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</si>
  <si>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</si>
  <si>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</si>
  <si>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</si>
  <si>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</si>
  <si>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</si>
  <si>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</si>
  <si>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</si>
  <si>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</si>
  <si>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</si>
  <si>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</si>
  <si>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</si>
  <si>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</si>
  <si>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</si>
  <si>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</si>
  <si>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</si>
  <si>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</si>
  <si>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</si>
  <si>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</si>
  <si>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</si>
  <si>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</si>
  <si>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</si>
  <si>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</si>
  <si>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</si>
  <si>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</si>
  <si>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</si>
  <si>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</si>
  <si>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</si>
  <si>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</si>
  <si>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</si>
  <si>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</si>
  <si>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</si>
  <si>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</si>
  <si>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</si>
  <si>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</si>
  <si>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</si>
  <si>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</si>
  <si>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</si>
  <si>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</si>
  <si>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</si>
  <si>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</si>
  <si>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</si>
  <si>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</si>
  <si>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</si>
  <si>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</si>
  <si>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</si>
  <si>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</si>
  <si>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</si>
  <si>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</si>
  <si>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</si>
  <si>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</si>
  <si>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</si>
  <si>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</si>
  <si>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</si>
  <si>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</si>
  <si>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</si>
  <si>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</si>
  <si>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</si>
  <si>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</si>
  <si>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</si>
  <si>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</si>
  <si>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</si>
  <si>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</si>
  <si>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</si>
  <si>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</si>
  <si>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</si>
  <si>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</si>
  <si>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</si>
  <si>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</si>
  <si>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</si>
  <si>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</si>
  <si>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</si>
  <si>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</si>
  <si>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</si>
  <si>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</si>
  <si>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</si>
  <si>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</si>
  <si>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</si>
  <si>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</si>
  <si>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</si>
  <si>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</si>
  <si>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</si>
  <si>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</si>
  <si>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</si>
  <si>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</si>
  <si>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</si>
  <si>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</si>
  <si>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</si>
  <si>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</si>
  <si>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</si>
  <si>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</si>
  <si>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</si>
  <si>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</si>
  <si>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</si>
  <si>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</si>
  <si>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</si>
  <si>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</si>
  <si>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</si>
  <si>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</si>
  <si>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</si>
  <si>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</si>
  <si>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</si>
  <si>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</si>
  <si>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</si>
  <si>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</si>
  <si>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</si>
  <si>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</si>
  <si>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</si>
  <si>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</si>
  <si>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</si>
  <si>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</si>
  <si>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</si>
  <si>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</si>
  <si>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</si>
  <si>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</si>
  <si>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</si>
  <si>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</si>
  <si>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</si>
  <si>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</si>
  <si>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</si>
  <si>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</si>
  <si>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</si>
  <si>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</si>
  <si>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</si>
  <si>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</si>
  <si>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</si>
  <si>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</si>
  <si>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</si>
  <si>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</si>
  <si>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</si>
  <si>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</si>
  <si>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</si>
  <si>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</si>
  <si>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</si>
  <si>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</si>
  <si>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</si>
  <si>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</si>
  <si>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</si>
  <si>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</si>
  <si>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</si>
  <si>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</si>
  <si>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</si>
  <si>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</si>
  <si>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</si>
  <si>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</si>
  <si>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</si>
  <si>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</si>
  <si>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</si>
  <si>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</si>
  <si>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</si>
  <si>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</si>
  <si>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</si>
  <si>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</si>
  <si>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</si>
  <si>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</si>
  <si>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</si>
  <si>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</si>
  <si>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</si>
  <si>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</si>
  <si>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</si>
  <si>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</si>
  <si>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</si>
  <si>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</si>
  <si>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</si>
  <si>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</si>
  <si>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</si>
  <si>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</si>
  <si>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</si>
  <si>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</si>
  <si>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</si>
  <si>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</si>
  <si>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</si>
  <si>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</si>
  <si>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</si>
  <si>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</si>
  <si>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</si>
  <si>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</si>
  <si>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</si>
  <si>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</si>
  <si>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</si>
  <si>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</si>
  <si>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</si>
  <si>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</si>
  <si>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</si>
  <si>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</si>
  <si>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</si>
  <si>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</si>
  <si>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</si>
  <si>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</si>
  <si>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</si>
  <si>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</si>
  <si>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</si>
  <si>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</si>
  <si>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</si>
  <si>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</si>
  <si>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</si>
  <si>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</si>
  <si>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</si>
  <si>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</si>
  <si>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</si>
  <si>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</si>
  <si>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</si>
  <si>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</si>
  <si>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</si>
  <si>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</si>
  <si>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</si>
  <si>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</si>
  <si>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</si>
  <si>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</si>
  <si>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</si>
  <si>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</si>
  <si>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</si>
  <si>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</si>
  <si>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</si>
  <si>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</si>
  <si>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</si>
  <si>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</si>
  <si>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</si>
  <si>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</si>
  <si>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</si>
  <si>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</si>
  <si>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</si>
  <si>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</si>
  <si>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</si>
  <si>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</si>
  <si>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</si>
  <si>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</si>
  <si>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</si>
  <si>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</si>
  <si>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</si>
  <si>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</si>
  <si>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</si>
  <si>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</si>
  <si>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</si>
  <si>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</si>
  <si>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</si>
  <si>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</si>
  <si>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</si>
  <si>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</si>
  <si>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</si>
  <si>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</si>
  <si>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</si>
  <si>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</si>
  <si>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</si>
  <si>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</si>
  <si>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</si>
  <si>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</si>
  <si>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</si>
  <si>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</si>
  <si>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</si>
  <si>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</si>
  <si>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</si>
  <si>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</si>
  <si>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</si>
  <si>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</si>
  <si>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</si>
  <si>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</si>
  <si>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</si>
  <si>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</si>
  <si>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</si>
  <si>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</si>
  <si>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</si>
  <si>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</si>
  <si>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</si>
  <si>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</si>
  <si>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</si>
  <si>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</si>
  <si>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</si>
  <si>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</si>
  <si>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</si>
  <si>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</si>
  <si>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</si>
  <si>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</si>
  <si>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</si>
  <si>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</si>
  <si>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</si>
  <si>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</si>
  <si>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</si>
  <si>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</si>
  <si>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</si>
  <si>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</si>
  <si>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</si>
  <si>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</si>
  <si>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</si>
  <si>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</si>
  <si>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</si>
  <si>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</si>
  <si>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</si>
  <si>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</si>
  <si>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</si>
  <si>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</si>
  <si>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</si>
  <si>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</si>
  <si>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</si>
  <si>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</si>
  <si>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</si>
  <si>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</si>
  <si>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</si>
  <si>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</si>
  <si>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</si>
  <si>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</si>
  <si>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</si>
  <si>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</si>
  <si>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</si>
  <si>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</si>
  <si>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</si>
  <si>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</si>
  <si>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</si>
  <si>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</si>
  <si>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</si>
  <si>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</si>
  <si>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</si>
  <si>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</si>
  <si>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</si>
  <si>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</si>
  <si>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</si>
  <si>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</si>
  <si>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</si>
  <si>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</si>
  <si>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</si>
  <si>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</si>
  <si>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</si>
  <si>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</si>
  <si>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</si>
  <si>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</si>
  <si>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</si>
  <si>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</si>
  <si>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</si>
  <si>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</si>
  <si>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</si>
  <si>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</si>
  <si>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</si>
  <si>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</si>
  <si>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</si>
  <si>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</si>
  <si>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</si>
  <si>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</si>
  <si>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</si>
  <si>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</si>
  <si>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</si>
  <si>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</si>
  <si>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</si>
  <si>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</si>
  <si>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</si>
  <si>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</si>
  <si>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</si>
  <si>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</si>
  <si>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</si>
  <si>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</si>
  <si>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</si>
  <si>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</si>
  <si>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</si>
  <si>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</si>
  <si>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</si>
  <si>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</si>
  <si>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</si>
  <si>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</si>
  <si>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</si>
  <si>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</si>
  <si>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</si>
  <si>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</si>
  <si>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</si>
  <si>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</si>
  <si>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</si>
  <si>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</si>
  <si>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</si>
  <si>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</si>
  <si>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</si>
  <si>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</si>
  <si>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</si>
  <si>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</si>
  <si>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</si>
  <si>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</si>
  <si>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</si>
  <si>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</si>
  <si>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</si>
  <si>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</si>
  <si>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</si>
  <si>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</si>
  <si>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</si>
  <si>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</si>
  <si>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</si>
  <si>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</si>
  <si>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</si>
  <si>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</si>
  <si>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</si>
  <si>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</si>
  <si>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</si>
  <si>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</si>
  <si>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</si>
  <si>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</si>
  <si>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</si>
  <si>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</si>
  <si>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</si>
  <si>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</si>
  <si>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</si>
  <si>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</si>
  <si>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</si>
  <si>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</si>
  <si>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</si>
  <si>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</si>
  <si>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</si>
  <si>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</si>
  <si>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</si>
  <si>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</si>
  <si>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</si>
  <si>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</si>
  <si>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</si>
  <si>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</si>
  <si>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</si>
  <si>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</si>
  <si>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</si>
  <si>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</si>
  <si>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</si>
  <si>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</si>
  <si>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</si>
  <si>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</si>
  <si>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</si>
  <si>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</si>
  <si>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</si>
  <si>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</si>
  <si>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</si>
  <si>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</si>
  <si>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</si>
  <si>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</si>
  <si>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</si>
  <si>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</si>
  <si>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</si>
  <si>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</si>
  <si>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</si>
  <si>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</si>
  <si>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</si>
  <si>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</si>
  <si>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</si>
  <si>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</si>
  <si>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</si>
  <si>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</si>
  <si>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</si>
  <si>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</si>
  <si>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</si>
  <si>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</si>
  <si>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</si>
  <si>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</si>
  <si>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</si>
  <si>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</si>
  <si>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</si>
  <si>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</si>
  <si>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</si>
  <si>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</si>
  <si>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</si>
  <si>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</si>
  <si>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</si>
  <si>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</si>
  <si>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</si>
  <si>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</si>
  <si>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</si>
  <si>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</si>
  <si>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</si>
  <si>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</si>
  <si>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</si>
  <si>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</si>
  <si>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</si>
  <si>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</si>
  <si>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</si>
  <si>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</si>
  <si>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</si>
  <si>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</si>
  <si>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</si>
  <si>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</si>
  <si>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</si>
  <si>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</si>
  <si>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</si>
  <si>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</si>
  <si>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</si>
  <si>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</si>
  <si>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</si>
  <si>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</si>
  <si>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</si>
  <si>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</si>
  <si>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</si>
  <si>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</si>
  <si>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</si>
  <si>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</si>
  <si>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</si>
  <si>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</si>
  <si>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</si>
  <si>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</si>
  <si>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</si>
  <si>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</si>
  <si>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</si>
  <si>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</si>
  <si>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</si>
  <si>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</si>
  <si>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</si>
  <si>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</si>
  <si>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</si>
  <si>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</si>
  <si>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</si>
  <si>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</si>
  <si>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</si>
  <si>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</si>
  <si>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</si>
  <si>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</si>
  <si>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</si>
  <si>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</si>
  <si>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</si>
  <si>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</si>
  <si>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</si>
  <si>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</si>
  <si>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</si>
  <si>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</si>
  <si>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</si>
  <si>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</si>
  <si>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</si>
  <si>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</si>
  <si>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</si>
  <si>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</si>
  <si>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</si>
  <si>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</si>
  <si>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</si>
  <si>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</si>
  <si>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</si>
  <si>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</si>
  <si>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</si>
  <si>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</si>
  <si>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</si>
  <si>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</si>
  <si>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</si>
  <si>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</si>
  <si>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</si>
  <si>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</si>
  <si>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</si>
  <si>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</si>
  <si>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</si>
  <si>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</si>
  <si>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</si>
  <si>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</si>
  <si>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</si>
  <si>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</si>
  <si>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</si>
  <si>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</si>
  <si>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</si>
  <si>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</si>
  <si>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</si>
  <si>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</si>
  <si>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</si>
  <si>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</si>
  <si>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</si>
  <si>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</si>
  <si>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</si>
  <si>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</si>
  <si>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</si>
  <si>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</si>
  <si>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</si>
  <si>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</si>
  <si>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</si>
  <si>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</si>
  <si>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</si>
  <si>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</si>
  <si>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</si>
  <si>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</si>
  <si>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</si>
  <si>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</si>
  <si>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</si>
  <si>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</si>
  <si>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</si>
  <si>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</si>
  <si>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</si>
  <si>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</si>
  <si>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</si>
  <si>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</si>
  <si>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</si>
  <si>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</si>
  <si>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</si>
  <si>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</si>
  <si>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</si>
  <si>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</si>
  <si>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</si>
  <si>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</si>
  <si>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</si>
  <si>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</si>
  <si>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</si>
  <si>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</si>
  <si>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</si>
  <si>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</si>
  <si>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</si>
  <si>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</si>
  <si>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</si>
  <si>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</si>
  <si>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</si>
  <si>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</si>
  <si>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</si>
  <si>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</si>
  <si>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</si>
  <si>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</si>
  <si>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</si>
  <si>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</si>
  <si>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</si>
  <si>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</si>
  <si>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</si>
  <si>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</si>
  <si>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</si>
  <si>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</si>
  <si>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</si>
  <si>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</si>
  <si>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</si>
  <si>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</si>
  <si>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</si>
  <si>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</si>
  <si>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</si>
  <si>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</si>
  <si>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</si>
  <si>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</si>
  <si>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</si>
  <si>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</si>
  <si>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</si>
  <si>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</si>
  <si>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</si>
  <si>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</si>
  <si>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</si>
  <si>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</si>
  <si>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</si>
  <si>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</si>
  <si>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</si>
  <si>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</si>
  <si>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</si>
  <si>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</si>
  <si>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</si>
  <si>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</si>
  <si>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</si>
  <si>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</si>
  <si>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</si>
  <si>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</si>
  <si>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</si>
  <si>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</si>
  <si>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</si>
  <si>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</si>
  <si>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</si>
  <si>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</si>
  <si>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</si>
  <si>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</si>
  <si>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</si>
  <si>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</si>
  <si>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</si>
  <si>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</si>
  <si>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</si>
  <si>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</si>
  <si>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</si>
  <si>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</si>
  <si>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</si>
  <si>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</si>
  <si>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</si>
  <si>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</si>
  <si>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</si>
  <si>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</si>
  <si>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</si>
  <si>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</si>
  <si>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</si>
  <si>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</si>
  <si>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</si>
  <si>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</si>
  <si>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</si>
  <si>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</si>
  <si>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</si>
  <si>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</si>
  <si>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</si>
  <si>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</si>
  <si>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</si>
  <si>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</si>
  <si>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</si>
  <si>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</si>
  <si>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</si>
  <si>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</si>
  <si>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</si>
  <si>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</si>
  <si>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</si>
  <si>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</si>
  <si>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</si>
  <si>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</si>
  <si>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</si>
  <si>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</si>
  <si>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</si>
  <si>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</si>
  <si>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</si>
  <si>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</si>
  <si>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</si>
  <si>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</si>
  <si>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</si>
  <si>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</si>
  <si>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</si>
  <si>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</si>
  <si>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</si>
  <si>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</si>
  <si>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</si>
  <si>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</si>
  <si>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</si>
  <si>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</si>
  <si>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</si>
  <si>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</si>
  <si>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</si>
  <si>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</si>
  <si>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</si>
  <si>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</si>
  <si>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</si>
  <si>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</si>
  <si>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</si>
  <si>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</si>
  <si>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</si>
  <si>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</si>
  <si>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</si>
  <si>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</si>
  <si>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</si>
  <si>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</si>
  <si>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</si>
  <si>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</si>
  <si>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</si>
  <si>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</si>
  <si>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</si>
  <si>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</si>
  <si>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</si>
  <si>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</si>
  <si>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</si>
  <si>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</si>
  <si>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</si>
  <si>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</si>
  <si>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</si>
  <si>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</si>
  <si>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</si>
  <si>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</si>
  <si>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</si>
  <si>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</si>
  <si>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</si>
  <si>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</si>
  <si>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</si>
  <si>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</si>
  <si>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</si>
  <si>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</si>
  <si>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</si>
  <si>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</si>
  <si>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</si>
  <si>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</si>
  <si>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</si>
  <si>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</si>
  <si>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</si>
  <si>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</si>
  <si>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</si>
  <si>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</si>
  <si>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</si>
  <si>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</si>
  <si>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</si>
  <si>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</si>
  <si>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</si>
  <si>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</si>
  <si>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</si>
  <si>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</si>
  <si>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</si>
  <si>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</si>
  <si>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</si>
  <si>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</si>
  <si>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</si>
  <si>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</si>
  <si>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</si>
  <si>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</si>
  <si>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</si>
  <si>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</si>
  <si>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</si>
  <si>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</si>
  <si>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</si>
  <si>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</si>
  <si>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</si>
  <si>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</si>
  <si>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</si>
  <si>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</si>
  <si>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</si>
  <si>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</si>
  <si>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</si>
  <si>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</si>
  <si>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</si>
  <si>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</si>
  <si>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</si>
  <si>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</si>
  <si>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</si>
  <si>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</si>
  <si>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</si>
  <si>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</si>
  <si>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</si>
  <si>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</si>
  <si>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</si>
  <si>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</si>
  <si>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</si>
  <si>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</si>
  <si>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</si>
  <si>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</si>
  <si>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</si>
  <si>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</si>
  <si>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</si>
  <si>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</si>
  <si>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</si>
  <si>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</si>
  <si>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</si>
  <si>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</si>
  <si>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</si>
  <si>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</si>
  <si>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</si>
  <si>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</si>
  <si>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</si>
  <si>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</si>
  <si>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</si>
  <si>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</si>
  <si>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</si>
  <si>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</si>
  <si>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</si>
  <si>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</si>
  <si>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</si>
  <si>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</si>
  <si>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</si>
  <si>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</si>
  <si>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</si>
  <si>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</si>
  <si>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</si>
  <si>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</si>
  <si>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</si>
  <si>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</si>
  <si>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</si>
  <si>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</si>
  <si>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</si>
  <si>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</si>
  <si>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</si>
  <si>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</si>
  <si>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</si>
  <si>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</si>
  <si>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</si>
  <si>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</si>
  <si>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</si>
  <si>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</si>
  <si>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</si>
  <si>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</si>
  <si>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</si>
  <si>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</si>
  <si>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</si>
  <si>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</si>
  <si>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</si>
  <si>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</si>
  <si>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</si>
  <si>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</si>
  <si>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</si>
  <si>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</si>
  <si>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</si>
  <si>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</si>
  <si>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</si>
  <si>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</si>
  <si>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</si>
  <si>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</si>
  <si>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</si>
  <si>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</si>
  <si>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</si>
  <si>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</si>
  <si>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</si>
  <si>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</si>
  <si>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</si>
  <si>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</si>
  <si>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</si>
  <si>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</si>
  <si>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</si>
  <si>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</si>
  <si>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</si>
  <si>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</si>
  <si>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</si>
  <si>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</si>
  <si>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</si>
  <si>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</si>
  <si>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</si>
  <si>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</si>
  <si>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</si>
  <si>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</si>
  <si>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</si>
  <si>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</si>
  <si>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</si>
  <si>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</si>
  <si>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</si>
  <si>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</si>
  <si>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</si>
  <si>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</si>
  <si>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</si>
  <si>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</si>
  <si>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</si>
  <si>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</si>
  <si>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</si>
  <si>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</si>
  <si>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</si>
  <si>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</si>
  <si>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</si>
  <si>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</si>
  <si>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</si>
  <si>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</si>
  <si>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</si>
  <si>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</si>
  <si>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</si>
  <si>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</si>
  <si>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</si>
  <si>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</si>
  <si>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</si>
  <si>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</si>
  <si>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</si>
  <si>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</si>
  <si>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</si>
  <si>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</si>
  <si>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</si>
  <si>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</si>
  <si>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</si>
  <si>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</si>
  <si>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</si>
  <si>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</si>
  <si>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</si>
  <si>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</si>
  <si>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</si>
  <si>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</si>
  <si>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</si>
  <si>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</si>
  <si>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</si>
  <si>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</si>
  <si>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</si>
  <si>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</si>
  <si>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</si>
  <si>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</si>
  <si>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</si>
  <si>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</si>
  <si>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</si>
  <si>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</si>
  <si>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</si>
  <si>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</si>
  <si>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</si>
  <si>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</si>
  <si>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</si>
  <si>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</si>
  <si>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</si>
  <si>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</si>
  <si>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</si>
  <si>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</si>
  <si>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</si>
  <si>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</si>
  <si>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</si>
  <si>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</si>
  <si>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</si>
  <si>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</si>
  <si>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</si>
  <si>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</si>
  <si>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</si>
  <si>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</si>
  <si>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</si>
  <si>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</si>
  <si>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</si>
  <si>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</si>
  <si>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</si>
  <si>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</si>
  <si>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</si>
  <si>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</si>
  <si>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</si>
  <si>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</si>
  <si>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</si>
  <si>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</si>
  <si>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</si>
  <si>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</si>
  <si>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</si>
  <si>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</si>
  <si>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</si>
  <si>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</si>
  <si>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</si>
  <si>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</si>
  <si>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</si>
  <si>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</si>
  <si>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</si>
  <si>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</si>
  <si>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</si>
  <si>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</si>
  <si>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</si>
  <si>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</si>
  <si>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</si>
  <si>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</si>
  <si>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</si>
  <si>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</si>
  <si>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</si>
  <si>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</si>
  <si>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</si>
  <si>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</si>
  <si>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</si>
  <si>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</si>
  <si>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</si>
  <si>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</si>
  <si>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</si>
  <si>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</si>
  <si>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</si>
  <si>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</si>
  <si>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</si>
  <si>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</si>
  <si>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</si>
  <si>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</si>
  <si>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</si>
  <si>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</si>
  <si>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</si>
  <si>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</si>
  <si>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</si>
  <si>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</si>
  <si>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</si>
  <si>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</si>
  <si>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</si>
  <si>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</si>
  <si>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</si>
  <si>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</si>
  <si>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</si>
  <si>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</si>
  <si>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</si>
  <si>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</si>
  <si>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</si>
  <si>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</si>
  <si>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</si>
  <si>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</si>
  <si>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</si>
  <si>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</si>
  <si>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</si>
  <si>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</si>
  <si>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</si>
  <si>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</si>
  <si>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</si>
  <si>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</si>
  <si>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</si>
  <si>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</si>
  <si>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</si>
  <si>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</si>
  <si>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</si>
  <si>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</si>
  <si>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</si>
  <si>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</si>
  <si>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</si>
  <si>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</si>
  <si>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</si>
  <si>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</si>
  <si>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</si>
  <si>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</si>
  <si>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</si>
  <si>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</si>
  <si>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</si>
  <si>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</si>
  <si>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</si>
  <si>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</si>
  <si>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</si>
  <si>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</si>
  <si>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</si>
  <si>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</si>
  <si>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</si>
  <si>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</si>
  <si>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</si>
  <si>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</si>
  <si>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</si>
  <si>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</si>
  <si>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</si>
  <si>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</si>
  <si>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</si>
  <si>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</si>
  <si>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</si>
  <si>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</si>
  <si>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</si>
  <si>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</si>
  <si>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</si>
  <si>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</si>
  <si>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</si>
  <si>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</si>
  <si>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</si>
  <si>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</si>
  <si>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</si>
  <si>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</si>
  <si>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</si>
  <si>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</si>
  <si>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</si>
  <si>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</si>
  <si>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</si>
  <si>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</si>
  <si>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</si>
  <si>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</si>
  <si>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</si>
  <si>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</si>
  <si>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</si>
  <si>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</si>
  <si>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</si>
  <si>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</si>
  <si>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</si>
  <si>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</si>
  <si>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</si>
  <si>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</si>
  <si>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</si>
  <si>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</si>
  <si>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</si>
  <si>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</si>
  <si>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</si>
  <si>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</si>
  <si>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</si>
  <si>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</si>
  <si>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</si>
  <si>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</si>
  <si>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</si>
  <si>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</si>
  <si>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</si>
  <si>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</si>
  <si>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</si>
  <si>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</si>
  <si>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</si>
  <si>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</si>
  <si>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</si>
  <si>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</si>
  <si>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</si>
  <si>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</si>
  <si>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</si>
  <si>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</si>
  <si>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</si>
  <si>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</si>
  <si>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</si>
  <si>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</si>
  <si>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</si>
  <si>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</si>
  <si>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</si>
  <si>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</si>
  <si>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</si>
  <si>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</si>
  <si>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</si>
  <si>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</si>
  <si>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</si>
  <si>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</si>
  <si>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</si>
  <si>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</si>
  <si>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</si>
  <si>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</si>
  <si>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</si>
  <si>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</si>
  <si>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</si>
  <si>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</si>
  <si>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</si>
  <si>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</si>
  <si>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</si>
  <si>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</si>
  <si>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</si>
  <si>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</si>
  <si>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</si>
  <si>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</si>
  <si>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</si>
  <si>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</si>
  <si>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</si>
  <si>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</si>
  <si>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</si>
  <si>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</si>
  <si>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</si>
  <si>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</si>
  <si>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</si>
  <si>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</si>
  <si>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</si>
  <si>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</si>
  <si>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</si>
  <si>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</si>
  <si>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</si>
  <si>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</si>
  <si>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</si>
  <si>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</si>
  <si>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</si>
  <si>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</si>
  <si>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</si>
  <si>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</si>
  <si>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</si>
  <si>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</si>
  <si>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</si>
  <si>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</si>
  <si>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</si>
  <si>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</si>
  <si>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</si>
  <si>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</si>
  <si>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</si>
  <si>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</si>
  <si>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</si>
  <si>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</si>
  <si>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</si>
  <si>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</si>
  <si>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</si>
  <si>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</si>
  <si>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</si>
  <si>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</si>
  <si>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</si>
  <si>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</si>
  <si>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</si>
  <si>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</si>
  <si>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</si>
  <si>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</si>
  <si>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</si>
  <si>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</si>
  <si>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</si>
  <si>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</si>
  <si>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</si>
  <si>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</si>
  <si>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</si>
  <si>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</si>
  <si>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</si>
  <si>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</si>
  <si>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</si>
  <si>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</si>
  <si>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</si>
  <si>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</si>
  <si>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</si>
  <si>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</si>
  <si>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</si>
  <si>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</si>
  <si>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</si>
  <si>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</si>
  <si>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</si>
  <si>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</si>
  <si>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</si>
  <si>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</si>
  <si>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</si>
  <si>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</si>
  <si>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</si>
  <si>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</si>
  <si>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</si>
  <si>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</si>
  <si>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</si>
  <si>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</si>
  <si>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</si>
  <si>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</si>
  <si>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</si>
  <si>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</si>
  <si>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</si>
  <si>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</si>
  <si>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</si>
  <si>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</si>
  <si>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</si>
  <si>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</si>
  <si>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</si>
  <si>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</si>
  <si>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</si>
  <si>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</si>
  <si>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</si>
  <si>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</si>
  <si>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</si>
  <si>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</si>
  <si>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</si>
  <si>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</si>
  <si>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</si>
  <si>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</si>
  <si>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</si>
  <si>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</si>
  <si>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</si>
  <si>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</si>
  <si>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</si>
  <si>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</si>
  <si>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</si>
  <si>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</si>
  <si>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</si>
  <si>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</si>
  <si>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</si>
  <si>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</si>
  <si>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</si>
  <si>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</si>
  <si>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</si>
  <si>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</si>
  <si>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</si>
  <si>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</si>
  <si>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</si>
  <si>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</si>
  <si>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</si>
  <si>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</si>
  <si>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</si>
  <si>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</si>
  <si>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</si>
  <si>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</si>
  <si>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</si>
  <si>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</si>
  <si>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</si>
  <si>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</si>
  <si>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</si>
  <si>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</si>
  <si>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</si>
  <si>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</si>
  <si>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</si>
  <si>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</si>
  <si>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</si>
  <si>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</si>
  <si>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</si>
  <si>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</si>
  <si>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</si>
  <si>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</si>
  <si>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</si>
  <si>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</si>
  <si>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</si>
  <si>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</si>
  <si>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</si>
  <si>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</si>
  <si>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</si>
  <si>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</si>
  <si>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</si>
  <si>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</si>
  <si>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</si>
  <si>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</si>
  <si>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</si>
  <si>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</si>
  <si>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</si>
  <si>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</si>
  <si>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</si>
  <si>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</si>
  <si>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</si>
  <si>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</si>
  <si>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</si>
  <si>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</si>
  <si>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</si>
  <si>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</si>
  <si>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</si>
  <si>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</si>
  <si>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</si>
  <si>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</si>
  <si>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</si>
  <si>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</si>
  <si>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</si>
  <si>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</si>
  <si>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</si>
  <si>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</si>
  <si>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</si>
  <si>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</si>
  <si>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</si>
  <si>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</si>
  <si>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</si>
  <si>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</si>
  <si>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</si>
  <si>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</si>
  <si>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</si>
  <si>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</si>
  <si>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</si>
  <si>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</si>
  <si>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</si>
  <si>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</si>
  <si>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</si>
  <si>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</si>
  <si>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</si>
  <si>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</si>
  <si>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</si>
  <si>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</si>
  <si>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</si>
  <si>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</si>
  <si>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</si>
  <si>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</si>
  <si>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</si>
  <si>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</si>
  <si>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</si>
  <si>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</si>
  <si>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</si>
  <si>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</si>
  <si>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</si>
  <si>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</si>
  <si>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</si>
  <si>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</si>
  <si>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</si>
  <si>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</si>
  <si>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</si>
  <si>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</si>
  <si>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</si>
  <si>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</si>
  <si>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</si>
  <si>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</si>
  <si>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</si>
  <si>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</si>
  <si>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</si>
  <si>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</si>
  <si>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</si>
  <si>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</si>
  <si>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</si>
  <si>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</si>
  <si>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</si>
  <si>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</si>
  <si>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</si>
  <si>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</si>
  <si>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</si>
  <si>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</si>
  <si>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</si>
  <si>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</si>
  <si>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</si>
  <si>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</si>
  <si>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</si>
  <si>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</si>
  <si>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</si>
  <si>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</si>
  <si>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</si>
  <si>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</si>
  <si>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</si>
  <si>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</si>
  <si>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</si>
  <si>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</si>
  <si>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</si>
  <si>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</si>
  <si>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</si>
  <si>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</si>
  <si>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</si>
  <si>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</si>
  <si>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</si>
  <si>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</si>
  <si>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</si>
  <si>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</si>
  <si>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</si>
  <si>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</si>
  <si>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</si>
  <si>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</si>
  <si>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</si>
  <si>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</si>
  <si>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</si>
  <si>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</si>
  <si>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</si>
  <si>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</si>
  <si>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</si>
  <si>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</si>
  <si>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</si>
  <si>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</si>
  <si>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</si>
  <si>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</si>
  <si>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</si>
  <si>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</si>
  <si>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</si>
  <si>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</si>
  <si>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</si>
  <si>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</si>
  <si>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</si>
  <si>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</si>
  <si>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</si>
  <si>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</si>
  <si>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</si>
  <si>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</si>
  <si>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</si>
  <si>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</si>
  <si>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</si>
  <si>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</si>
  <si>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</si>
  <si>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</si>
  <si>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</si>
  <si>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</si>
  <si>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</si>
  <si>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</si>
  <si>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</si>
  <si>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</si>
  <si>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</si>
  <si>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</si>
  <si>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</si>
  <si>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</si>
  <si>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</si>
  <si>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</si>
  <si>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</si>
  <si>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</si>
  <si>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</si>
  <si>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</si>
  <si>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</si>
  <si>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</si>
  <si>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</si>
  <si>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</si>
  <si>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</si>
  <si>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</si>
  <si>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</si>
  <si>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</si>
  <si>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</si>
  <si>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</si>
  <si>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</si>
  <si>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</si>
  <si>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</si>
  <si>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</si>
  <si>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</si>
  <si>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</si>
  <si>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</si>
  <si>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</si>
  <si>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</si>
  <si>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</si>
  <si>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</si>
  <si>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</si>
  <si>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</si>
  <si>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</si>
  <si>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</si>
  <si>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</si>
  <si>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</si>
  <si>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</si>
  <si>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</si>
  <si>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</si>
  <si>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</si>
  <si>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</si>
  <si>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</si>
  <si>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</si>
  <si>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</si>
  <si>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</si>
  <si>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</si>
  <si>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</si>
  <si>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</si>
  <si>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</si>
  <si>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</si>
  <si>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</si>
  <si>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</si>
  <si>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</si>
  <si>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</si>
  <si>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</si>
  <si>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</si>
  <si>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</si>
  <si>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</si>
  <si>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</si>
  <si>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</si>
  <si>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</si>
  <si>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</si>
  <si>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</si>
  <si>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</si>
  <si>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</si>
  <si>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</si>
  <si>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</si>
  <si>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</si>
  <si>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</si>
  <si>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</si>
  <si>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</si>
  <si>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</si>
  <si>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</si>
  <si>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</si>
  <si>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</si>
  <si>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</si>
  <si>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</si>
  <si>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</si>
  <si>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</si>
  <si>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</si>
  <si>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</si>
  <si>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</si>
  <si>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</si>
  <si>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</si>
  <si>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</si>
  <si>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</si>
  <si>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</si>
  <si>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</si>
  <si>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</si>
  <si>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</si>
  <si>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</si>
  <si>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</si>
  <si>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</si>
  <si>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</si>
  <si>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</si>
  <si>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</si>
  <si>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</si>
  <si>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</si>
  <si>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</si>
  <si>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</si>
  <si>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</si>
  <si>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</si>
  <si>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</si>
  <si>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</si>
  <si>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</si>
  <si>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</si>
  <si>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</si>
  <si>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</si>
  <si>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</si>
  <si>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</si>
  <si>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</si>
  <si>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</si>
  <si>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</si>
  <si>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</si>
  <si>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</si>
  <si>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</si>
  <si>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</si>
  <si>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</si>
  <si>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</si>
  <si>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</si>
  <si>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</si>
  <si>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</si>
  <si>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</si>
  <si>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</si>
  <si>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</si>
  <si>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</si>
  <si>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</si>
  <si>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</si>
  <si>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</si>
  <si>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</si>
  <si>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</si>
  <si>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</si>
  <si>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</si>
  <si>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</si>
  <si>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</si>
  <si>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</si>
  <si>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</si>
  <si>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</si>
  <si>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</si>
  <si>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</si>
  <si>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</si>
  <si>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</si>
  <si>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</si>
  <si>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</si>
  <si>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</si>
  <si>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</si>
  <si>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</si>
  <si>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</si>
  <si>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</si>
  <si>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</si>
  <si>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</si>
  <si>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</si>
  <si>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</si>
  <si>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</si>
  <si>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</si>
  <si>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</si>
  <si>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</si>
  <si>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</si>
  <si>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</si>
  <si>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</si>
  <si>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</si>
  <si>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</si>
  <si>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</si>
  <si>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</si>
  <si>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</si>
  <si>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</si>
  <si>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</si>
  <si>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</si>
  <si>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</si>
  <si>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</si>
  <si>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</si>
  <si>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</si>
  <si>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</si>
  <si>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</si>
  <si>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</si>
  <si>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</si>
  <si>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</si>
  <si>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</si>
  <si>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</si>
  <si>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</si>
  <si>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</si>
  <si>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</si>
  <si>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</si>
  <si>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</si>
  <si>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</si>
  <si>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</si>
  <si>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</si>
  <si>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</si>
  <si>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</si>
  <si>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</si>
  <si>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</si>
  <si>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</si>
  <si>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</si>
  <si>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</si>
  <si>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</si>
  <si>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</si>
  <si>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</si>
  <si>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</si>
  <si>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</si>
  <si>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</si>
  <si>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</si>
  <si>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</si>
  <si>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</si>
  <si>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</si>
  <si>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</si>
  <si>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</si>
  <si>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</si>
  <si>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</si>
  <si>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</si>
  <si>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</si>
  <si>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</si>
  <si>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</si>
  <si>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</si>
  <si>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</si>
  <si>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</si>
  <si>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</si>
  <si>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</si>
  <si>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</si>
  <si>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</si>
  <si>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</si>
  <si>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</si>
  <si>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</si>
  <si>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</si>
  <si>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</si>
  <si>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</si>
  <si>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</si>
  <si>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</si>
  <si>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</si>
  <si>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</si>
  <si>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</si>
  <si>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</si>
  <si>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</si>
  <si>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</si>
  <si>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</si>
  <si>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</si>
  <si>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</si>
  <si>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</si>
  <si>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</si>
  <si>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</si>
  <si>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</si>
  <si>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</si>
  <si>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</si>
  <si>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</si>
  <si>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</si>
  <si>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</si>
  <si>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</si>
  <si>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</si>
  <si>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</si>
  <si>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</si>
  <si>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</si>
  <si>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</si>
  <si>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</si>
  <si>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</si>
  <si>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</si>
  <si>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</si>
  <si>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</si>
  <si>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</si>
  <si>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</si>
  <si>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</si>
  <si>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</si>
  <si>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</si>
  <si>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</si>
  <si>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</si>
  <si>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</si>
  <si>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</si>
  <si>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</si>
  <si>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</si>
  <si>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</si>
  <si>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</si>
  <si>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</si>
  <si>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</si>
  <si>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</si>
  <si>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</si>
  <si>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</si>
  <si>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</si>
  <si>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</si>
  <si>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</si>
  <si>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</si>
  <si>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</si>
  <si>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</si>
  <si>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</si>
  <si>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</si>
  <si>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</si>
  <si>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</si>
  <si>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</si>
  <si>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</si>
  <si>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</si>
  <si>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</si>
  <si>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</si>
  <si>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</si>
  <si>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</si>
  <si>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</si>
  <si>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</si>
  <si>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</si>
  <si>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</si>
  <si>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</si>
  <si>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</si>
  <si>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</si>
  <si>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</si>
  <si>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</si>
  <si>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</si>
  <si>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</si>
  <si>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</si>
  <si>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</si>
  <si>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</si>
  <si>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</si>
  <si>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</si>
  <si>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</si>
  <si>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</si>
  <si>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</si>
  <si>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</si>
  <si>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</si>
  <si>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</si>
  <si>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</si>
  <si>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</si>
  <si>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</si>
  <si>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</si>
  <si>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</si>
  <si>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</si>
  <si>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</si>
  <si>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</si>
  <si>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</si>
  <si>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</si>
  <si>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</si>
  <si>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</si>
  <si>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</si>
  <si>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</si>
  <si>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</si>
  <si>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</si>
  <si>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</si>
  <si>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</si>
  <si>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</si>
  <si>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</si>
  <si>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</si>
  <si>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</si>
  <si>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</si>
  <si>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</si>
  <si>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</si>
  <si>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</si>
  <si>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</si>
  <si>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</si>
  <si>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</si>
  <si>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</si>
  <si>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</si>
  <si>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</si>
  <si>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</si>
  <si>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</si>
  <si>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</si>
  <si>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</si>
  <si>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</si>
  <si>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</si>
  <si>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</si>
  <si>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</si>
  <si>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</si>
  <si>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</si>
  <si>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</si>
  <si>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</si>
  <si>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</si>
  <si>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</si>
  <si>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</si>
  <si>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</si>
  <si>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</si>
  <si>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</si>
  <si>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</si>
  <si>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</si>
  <si>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</si>
  <si>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</si>
  <si>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</si>
  <si>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</si>
  <si>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</si>
  <si>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</si>
  <si>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</si>
  <si>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</si>
  <si>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</si>
  <si>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</si>
  <si>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</si>
  <si>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</si>
  <si>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</si>
  <si>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</si>
  <si>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</si>
  <si>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</si>
  <si>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</si>
  <si>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</si>
  <si>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</si>
  <si>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</si>
  <si>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</si>
  <si>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</si>
  <si>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</si>
  <si>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</si>
  <si>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</si>
  <si>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</si>
  <si>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</si>
  <si>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</si>
  <si>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</si>
  <si>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</si>
  <si>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</si>
  <si>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</si>
  <si>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</si>
  <si>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</si>
  <si>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</si>
  <si>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</si>
  <si>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</si>
  <si>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</si>
  <si>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</si>
  <si>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</si>
  <si>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</si>
  <si>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</si>
  <si>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</si>
  <si>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</si>
  <si>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</si>
  <si>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</si>
  <si>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</si>
  <si>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</si>
  <si>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</si>
  <si>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</si>
  <si>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</si>
  <si>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</si>
  <si>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</si>
  <si>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</si>
  <si>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</si>
  <si>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</si>
  <si>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</si>
  <si>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</si>
  <si>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</si>
  <si>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</si>
  <si>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</si>
  <si>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</si>
  <si>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</si>
  <si>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</si>
  <si>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</si>
  <si>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</si>
  <si>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</si>
  <si>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</si>
  <si>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</si>
  <si>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</si>
  <si>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</si>
  <si>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</si>
  <si>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</si>
  <si>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</si>
  <si>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</si>
  <si>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</si>
  <si>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</si>
  <si>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</si>
  <si>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</si>
  <si>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</si>
  <si>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</si>
  <si>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</si>
  <si>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</si>
  <si>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</si>
  <si>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</si>
  <si>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</si>
  <si>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</si>
  <si>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</si>
  <si>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</si>
  <si>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</si>
  <si>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</si>
  <si>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</si>
  <si>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</si>
  <si>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</si>
  <si>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</si>
  <si>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</si>
  <si>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</si>
  <si>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</si>
  <si>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</si>
  <si>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</si>
  <si>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</si>
  <si>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</si>
  <si>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</si>
  <si>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</si>
  <si>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</si>
  <si>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</si>
  <si>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</si>
  <si>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</si>
  <si>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</si>
  <si>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</si>
  <si>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</si>
  <si>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</si>
  <si>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</si>
  <si>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</si>
  <si>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</si>
  <si>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</si>
  <si>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</si>
  <si>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</si>
  <si>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</si>
  <si>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</si>
  <si>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</si>
  <si>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</si>
  <si>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</si>
  <si>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</si>
  <si>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</si>
  <si>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</si>
  <si>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</si>
  <si>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</si>
  <si>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</si>
  <si>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</si>
  <si>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</si>
  <si>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</si>
  <si>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</si>
  <si>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</si>
  <si>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</si>
  <si>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</si>
  <si>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</si>
  <si>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</si>
  <si>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</si>
  <si>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</si>
  <si>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</si>
  <si>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</si>
  <si>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</si>
  <si>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</si>
  <si>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</si>
  <si>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</si>
  <si>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</si>
  <si>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</si>
  <si>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</si>
  <si>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</si>
  <si>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</si>
  <si>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</si>
  <si>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</si>
  <si>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</si>
  <si>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</si>
  <si>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</si>
  <si>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</si>
  <si>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</si>
  <si>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</si>
  <si>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</si>
  <si>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</si>
  <si>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</si>
  <si>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</si>
  <si>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</si>
  <si>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</si>
  <si>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</si>
  <si>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</si>
  <si>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</si>
  <si>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</si>
  <si>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</si>
  <si>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</si>
  <si>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</si>
  <si>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</si>
  <si>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</si>
  <si>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</si>
  <si>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</si>
  <si>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</si>
  <si>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</si>
  <si>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</si>
  <si>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</si>
  <si>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</si>
  <si>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</si>
  <si>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</si>
  <si>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</si>
  <si>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</si>
  <si>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</si>
  <si>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</si>
  <si>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</si>
  <si>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</si>
  <si>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</si>
  <si>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</si>
  <si>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</si>
  <si>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</si>
  <si>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</si>
  <si>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</si>
  <si>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</si>
  <si>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</si>
  <si>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</si>
  <si>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</si>
  <si>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</si>
  <si>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</si>
  <si>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</si>
  <si>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</si>
  <si>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</si>
  <si>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</si>
  <si>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</si>
  <si>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</si>
  <si>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</si>
  <si>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</si>
  <si>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</si>
  <si>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</si>
  <si>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</si>
  <si>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</si>
  <si>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</si>
  <si>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</si>
  <si>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</si>
  <si>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</si>
  <si>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</si>
  <si>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</si>
  <si>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</si>
  <si>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</si>
  <si>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</si>
  <si>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</si>
  <si>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</si>
  <si>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</si>
  <si>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</si>
  <si>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</si>
  <si>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</si>
  <si>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</si>
  <si>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</si>
  <si>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</si>
  <si>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</si>
  <si>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</si>
  <si>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</si>
  <si>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</si>
  <si>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</si>
  <si>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</si>
  <si>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</si>
  <si>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</si>
  <si>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</si>
  <si>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</si>
  <si>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</si>
  <si>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</si>
  <si>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</si>
  <si>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</si>
  <si>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</si>
  <si>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</si>
  <si>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</si>
  <si>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</si>
  <si>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</si>
  <si>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</si>
  <si>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</si>
  <si>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</si>
  <si>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</si>
  <si>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</si>
  <si>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</si>
  <si>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</si>
  <si>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</si>
  <si>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</si>
  <si>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</si>
  <si>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</si>
  <si>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</si>
  <si>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</si>
  <si>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</si>
  <si>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</si>
  <si>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</si>
  <si>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</si>
  <si>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</si>
  <si>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</si>
  <si>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</si>
  <si>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</si>
  <si>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</si>
  <si>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</si>
  <si>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</si>
  <si>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</si>
  <si>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</si>
  <si>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</si>
  <si>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</si>
  <si>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</si>
  <si>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</si>
  <si>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</si>
  <si>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</si>
  <si>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</si>
  <si>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</si>
  <si>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</si>
  <si>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</si>
  <si>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</si>
  <si>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</si>
  <si>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</si>
  <si>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</si>
  <si>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</si>
  <si>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</si>
  <si>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</si>
  <si>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</si>
  <si>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</si>
  <si>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</si>
  <si>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</si>
  <si>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</si>
  <si>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</si>
  <si>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</si>
  <si>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</si>
  <si>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</si>
  <si>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</si>
  <si>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</si>
  <si>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</si>
  <si>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</si>
  <si>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</si>
  <si>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</si>
  <si>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</si>
  <si>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</si>
  <si>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</si>
  <si>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</si>
  <si>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</si>
  <si>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</si>
  <si>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</si>
  <si>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</si>
  <si>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</si>
  <si>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</si>
  <si>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</si>
  <si>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</si>
  <si>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</si>
  <si>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</si>
  <si>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</si>
  <si>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</si>
  <si>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</si>
  <si>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</si>
  <si>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</si>
  <si>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</si>
  <si>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</si>
  <si>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</si>
  <si>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</si>
  <si>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</si>
  <si>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</si>
  <si>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</si>
  <si>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</si>
  <si>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</si>
  <si>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</si>
  <si>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</si>
  <si>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</si>
  <si>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</si>
  <si>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</si>
  <si>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</si>
  <si>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</si>
  <si>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</si>
  <si>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</si>
  <si>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</si>
  <si>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</si>
  <si>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</si>
  <si>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</si>
  <si>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</si>
  <si>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</si>
  <si>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</si>
  <si>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</si>
  <si>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</si>
  <si>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</si>
  <si>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</si>
  <si>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</si>
  <si>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</si>
  <si>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</si>
  <si>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</si>
  <si>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</si>
  <si>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</si>
  <si>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</si>
  <si>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</si>
  <si>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</si>
  <si>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</si>
  <si>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</si>
  <si>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</si>
  <si>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</si>
  <si>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</si>
  <si>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</si>
  <si>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</si>
  <si>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</si>
  <si>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</si>
  <si>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</si>
  <si>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</si>
  <si>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</si>
  <si>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</si>
  <si>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</si>
  <si>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</si>
  <si>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</si>
  <si>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</si>
  <si>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</si>
  <si>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</si>
  <si>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</si>
  <si>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</si>
  <si>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</si>
  <si>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</si>
  <si>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</si>
  <si>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</si>
  <si>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</si>
  <si>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</si>
  <si>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</si>
  <si>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</si>
  <si>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</si>
  <si>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</si>
  <si>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</si>
  <si>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</si>
  <si>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</si>
  <si>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</si>
  <si>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</si>
  <si>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</si>
  <si>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</si>
  <si>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</si>
  <si>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</si>
  <si>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</si>
  <si>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</si>
  <si>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</si>
  <si>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</si>
  <si>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</si>
  <si>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</si>
  <si>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</si>
  <si>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</si>
  <si>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</si>
  <si>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</si>
  <si>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</si>
  <si>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</si>
  <si>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</si>
  <si>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</si>
  <si>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</si>
  <si>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</si>
  <si>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</si>
  <si>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</si>
  <si>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</si>
  <si>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</si>
  <si>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</si>
  <si>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</si>
  <si>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</si>
  <si>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</si>
  <si>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</si>
  <si>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</si>
  <si>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</si>
  <si>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</si>
  <si>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</si>
  <si>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</si>
  <si>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</si>
  <si>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</si>
  <si>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</si>
  <si>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</si>
  <si>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</si>
  <si>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</si>
  <si>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</si>
  <si>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</si>
  <si>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</si>
  <si>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</si>
  <si>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</si>
  <si>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</si>
  <si>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</si>
  <si>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</si>
  <si>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</si>
  <si>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</si>
  <si>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</si>
  <si>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</si>
  <si>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</si>
  <si>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</si>
  <si>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</si>
  <si>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</si>
  <si>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</si>
  <si>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</si>
  <si>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</si>
  <si>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</si>
  <si>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</si>
  <si>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</si>
  <si>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</si>
  <si>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</si>
  <si>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</si>
  <si>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</si>
  <si>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</si>
  <si>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</si>
  <si>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</si>
  <si>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</si>
  <si>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</si>
  <si>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</si>
  <si>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</si>
  <si>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</si>
  <si>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</si>
  <si>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</si>
  <si>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</si>
  <si>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</si>
  <si>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</si>
  <si>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</si>
  <si>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</si>
  <si>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</si>
  <si>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</si>
  <si>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</si>
  <si>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</si>
  <si>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</si>
  <si>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</si>
  <si>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</si>
  <si>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</si>
  <si>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</si>
  <si>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</si>
  <si>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</si>
  <si>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</si>
  <si>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</si>
  <si>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</si>
  <si>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</si>
  <si>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</si>
  <si>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</si>
  <si>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</si>
  <si>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</si>
  <si>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</si>
  <si>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</si>
  <si>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</si>
  <si>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</si>
  <si>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</si>
  <si>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</si>
  <si>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</si>
  <si>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</si>
  <si>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</si>
  <si>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</si>
  <si>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</si>
  <si>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</si>
  <si>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</si>
  <si>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</si>
  <si>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</si>
  <si>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</si>
  <si>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</si>
  <si>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</si>
  <si>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</si>
  <si>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</si>
  <si>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</si>
  <si>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</si>
  <si>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</si>
  <si>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</si>
  <si>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</si>
  <si>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</si>
  <si>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</si>
  <si>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</si>
  <si>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</si>
  <si>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</si>
  <si>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</si>
  <si>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</si>
  <si>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</si>
  <si>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</si>
  <si>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</si>
  <si>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</si>
  <si>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</si>
  <si>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</si>
  <si>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</si>
  <si>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</si>
  <si>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</si>
  <si>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</si>
  <si>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</si>
  <si>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</si>
  <si>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</si>
  <si>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</si>
  <si>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</si>
  <si>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</si>
  <si>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</si>
  <si>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</si>
  <si>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</si>
  <si>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</si>
  <si>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</si>
  <si>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</si>
  <si>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</si>
  <si>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</si>
  <si>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</si>
  <si>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</si>
  <si>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</si>
  <si>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</si>
  <si>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</si>
  <si>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</si>
  <si>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</si>
  <si>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</si>
  <si>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</si>
  <si>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</si>
  <si>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</si>
  <si>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</si>
  <si>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</si>
  <si>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</si>
  <si>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</si>
  <si>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</si>
  <si>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</si>
  <si>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</si>
  <si>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</si>
  <si>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</si>
  <si>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</si>
  <si>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</si>
  <si>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</si>
  <si>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</si>
  <si>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</si>
  <si>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</si>
  <si>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</si>
  <si>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</si>
  <si>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</si>
  <si>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</si>
  <si>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</si>
  <si>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</si>
  <si>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</si>
  <si>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</si>
  <si>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</si>
  <si>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</si>
  <si>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</si>
  <si>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</si>
  <si>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</si>
  <si>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</si>
  <si>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</si>
  <si>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</si>
  <si>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</si>
  <si>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</si>
  <si>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</si>
  <si>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</si>
  <si>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</si>
  <si>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</si>
  <si>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</si>
  <si>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</si>
  <si>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</si>
  <si>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</si>
  <si>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</si>
  <si>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</si>
  <si>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</si>
  <si>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</si>
  <si>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</si>
  <si>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</si>
  <si>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</si>
  <si>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</si>
  <si>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</si>
  <si>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</si>
  <si>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</si>
  <si>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</si>
  <si>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</si>
  <si>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</si>
  <si>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</si>
  <si>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</si>
  <si>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</si>
  <si>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</si>
  <si>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</si>
  <si>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</si>
  <si>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</si>
  <si>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</si>
  <si>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</si>
  <si>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</si>
  <si>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</si>
  <si>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</si>
  <si>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</si>
  <si>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</si>
  <si>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</si>
  <si>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</si>
  <si>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</si>
  <si>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</si>
  <si>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</si>
  <si>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</si>
  <si>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</si>
  <si>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</si>
  <si>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</si>
  <si>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</si>
  <si>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</si>
  <si>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</si>
  <si>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</si>
  <si>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</si>
  <si>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</si>
  <si>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</si>
  <si>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</si>
  <si>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</si>
  <si>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</si>
  <si>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</si>
  <si>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</si>
  <si>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</si>
  <si>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</si>
  <si>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</si>
  <si>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</si>
  <si>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</si>
  <si>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</si>
  <si>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</si>
  <si>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</si>
  <si>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</si>
  <si>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</si>
  <si>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</si>
  <si>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</si>
  <si>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</si>
  <si>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</si>
  <si>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</si>
  <si>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</si>
  <si>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</si>
  <si>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</si>
  <si>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</si>
  <si>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</si>
  <si>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</si>
  <si>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</si>
  <si>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</si>
  <si>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</si>
  <si>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</si>
  <si>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</si>
  <si>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</si>
  <si>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</si>
  <si>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</si>
  <si>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</si>
  <si>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</si>
  <si>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</si>
  <si>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</si>
  <si>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</si>
  <si>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</si>
  <si>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</si>
  <si>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</si>
  <si>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</si>
  <si>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</si>
  <si>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</si>
  <si>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</si>
  <si>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</si>
  <si>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</si>
  <si>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</si>
  <si>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</si>
  <si>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</si>
  <si>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</si>
  <si>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</si>
  <si>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</si>
  <si>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</si>
  <si>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</si>
  <si>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</si>
  <si>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</si>
  <si>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</si>
  <si>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</si>
  <si>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</si>
  <si>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</si>
  <si>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</si>
  <si>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</si>
  <si>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</si>
  <si>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</si>
  <si>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</si>
  <si>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</si>
  <si>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</si>
  <si>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</si>
  <si>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</si>
  <si>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</si>
  <si>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</si>
  <si>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</si>
  <si>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</si>
  <si>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</si>
  <si>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</si>
  <si>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</si>
  <si>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</si>
  <si>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</si>
  <si>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</si>
  <si>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</si>
  <si>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</si>
  <si>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</si>
  <si>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</si>
  <si>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</si>
  <si>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</si>
  <si>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</si>
  <si>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</si>
  <si>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</si>
  <si>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</si>
  <si>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</si>
  <si>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</si>
  <si>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</si>
  <si>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</si>
  <si>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</si>
  <si>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</si>
  <si>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</si>
  <si>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</si>
  <si>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</si>
  <si>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</si>
  <si>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</si>
  <si>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</si>
  <si>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</si>
  <si>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</si>
  <si>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</si>
  <si>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</si>
  <si>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</si>
  <si>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</si>
  <si>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</si>
  <si>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</si>
  <si>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</si>
  <si>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</si>
  <si>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</si>
  <si>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</si>
  <si>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</si>
  <si>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</si>
  <si>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</si>
  <si>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</si>
  <si>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</si>
  <si>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</si>
  <si>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</si>
  <si>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</si>
  <si>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</si>
  <si>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</si>
  <si>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</si>
  <si>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</si>
  <si>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</si>
  <si>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</si>
  <si>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</si>
  <si>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</si>
  <si>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</si>
  <si>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</si>
  <si>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</si>
  <si>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</si>
  <si>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</si>
  <si>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</si>
  <si>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</si>
  <si>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</si>
  <si>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</si>
  <si>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</si>
  <si>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</si>
  <si>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</si>
  <si>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</si>
  <si>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</si>
  <si>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</si>
  <si>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</si>
  <si>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</si>
  <si>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</si>
  <si>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</si>
  <si>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</si>
  <si>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</si>
  <si>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</si>
  <si>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</si>
  <si>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</si>
  <si>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</si>
  <si>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</si>
  <si>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</si>
  <si>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</si>
  <si>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</si>
  <si>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</si>
  <si>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</si>
  <si>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</si>
  <si>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</si>
  <si>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</si>
  <si>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</si>
  <si>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</si>
  <si>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</si>
  <si>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</si>
  <si>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</si>
  <si>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</si>
  <si>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</si>
  <si>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</si>
  <si>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</si>
  <si>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</si>
  <si>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</si>
  <si>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</si>
  <si>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</si>
  <si>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</si>
  <si>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</si>
  <si>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</si>
  <si>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</si>
  <si>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</si>
  <si>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</si>
  <si>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</si>
  <si>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</si>
  <si>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</si>
  <si>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</si>
  <si>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</si>
  <si>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</si>
  <si>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</si>
  <si>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</si>
  <si>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</si>
  <si>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</si>
  <si>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</si>
  <si>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</si>
  <si>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</si>
  <si>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</si>
  <si>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</si>
  <si>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</si>
  <si>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</si>
  <si>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</si>
  <si>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</si>
  <si>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</si>
  <si>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</si>
  <si>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</si>
  <si>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</si>
  <si>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</si>
  <si>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</si>
  <si>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</si>
  <si>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</si>
  <si>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</si>
  <si>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</si>
  <si>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</si>
  <si>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</si>
  <si>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</si>
  <si>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</si>
  <si>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</si>
  <si>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</si>
  <si>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</si>
  <si>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</si>
  <si>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</si>
  <si>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</si>
  <si>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</si>
  <si>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</si>
  <si>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</si>
  <si>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</si>
  <si>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</si>
  <si>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</si>
  <si>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</si>
  <si>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</si>
  <si>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</si>
  <si>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</si>
  <si>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</si>
  <si>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</si>
  <si>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</si>
  <si>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</si>
  <si>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</si>
  <si>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</si>
  <si>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</si>
  <si>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</si>
  <si>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</si>
  <si>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</si>
  <si>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</si>
  <si>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</si>
  <si>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</si>
  <si>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</si>
  <si>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</si>
  <si>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</si>
  <si>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</si>
  <si>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</si>
  <si>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</si>
  <si>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</si>
  <si>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</si>
  <si>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</si>
  <si>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</si>
  <si>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</si>
  <si>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</si>
  <si>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</si>
  <si>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</si>
  <si>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</si>
  <si>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</si>
  <si>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</si>
  <si>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</si>
  <si>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</si>
  <si>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</si>
  <si>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</si>
  <si>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</si>
  <si>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</si>
  <si>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</si>
  <si>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</si>
  <si>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</si>
  <si>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</si>
  <si>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</si>
  <si>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</si>
  <si>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</si>
  <si>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</si>
  <si>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</si>
  <si>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</si>
  <si>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</si>
  <si>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</si>
  <si>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</si>
  <si>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</si>
  <si>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</si>
  <si>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</si>
  <si>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</si>
  <si>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</si>
  <si>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</si>
  <si>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</si>
  <si>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</si>
  <si>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</si>
  <si>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</si>
  <si>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</si>
  <si>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</si>
  <si>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</si>
  <si>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</si>
  <si>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</si>
  <si>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</si>
  <si>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</si>
  <si>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</si>
  <si>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</si>
  <si>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</si>
  <si>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</si>
  <si>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</si>
  <si>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</si>
  <si>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</si>
  <si>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</si>
  <si>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</si>
  <si>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</si>
  <si>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</si>
  <si>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</si>
  <si>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</si>
  <si>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</si>
  <si>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</si>
  <si>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</si>
  <si>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</si>
  <si>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</si>
  <si>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</si>
  <si>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</si>
  <si>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</si>
  <si>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</si>
  <si>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</si>
  <si>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</si>
  <si>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</si>
  <si>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</si>
  <si>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</si>
  <si>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</si>
  <si>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</si>
  <si>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</si>
  <si>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</si>
  <si>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</si>
  <si>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</si>
  <si>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</si>
  <si>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</si>
  <si>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</si>
  <si>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</si>
  <si>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</si>
  <si>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</si>
  <si>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</si>
  <si>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</si>
  <si>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</si>
  <si>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</si>
  <si>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</si>
  <si>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</si>
  <si>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</si>
  <si>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</si>
  <si>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</si>
  <si>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</si>
  <si>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</si>
  <si>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</si>
  <si>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</si>
  <si>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</si>
  <si>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</si>
  <si>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</si>
  <si>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</si>
  <si>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</si>
  <si>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</si>
  <si>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</si>
  <si>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</si>
  <si>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</si>
  <si>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</si>
  <si>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</si>
  <si>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</si>
  <si>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</si>
  <si>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</si>
  <si>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</si>
  <si>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</si>
  <si>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</si>
  <si>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</si>
  <si>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</si>
  <si>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</si>
  <si>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</si>
  <si>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</si>
  <si>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</si>
  <si>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</si>
  <si>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</si>
  <si>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</si>
  <si>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</si>
  <si>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</si>
  <si>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</si>
  <si>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</si>
  <si>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</si>
  <si>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</si>
  <si>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</si>
  <si>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</si>
  <si>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</si>
  <si>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</si>
  <si>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</si>
  <si>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</si>
  <si>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</si>
  <si>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</si>
  <si>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</si>
  <si>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</si>
  <si>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</si>
  <si>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</si>
  <si>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</si>
  <si>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</si>
  <si>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</si>
  <si>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</si>
  <si>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</si>
  <si>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</si>
  <si>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</si>
  <si>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</si>
  <si>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</si>
  <si>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</si>
  <si>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</si>
  <si>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</si>
  <si>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</si>
  <si>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</si>
  <si>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</si>
  <si>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</si>
  <si>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</si>
  <si>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</si>
  <si>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</si>
  <si>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</si>
  <si>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</si>
  <si>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</si>
  <si>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</si>
  <si>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</si>
  <si>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</si>
  <si>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</si>
  <si>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</si>
  <si>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</si>
  <si>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</si>
  <si>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</si>
  <si>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</si>
  <si>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</si>
  <si>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</si>
  <si>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</si>
  <si>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</si>
  <si>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</si>
  <si>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</si>
  <si>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</si>
  <si>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</si>
  <si>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</si>
  <si>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</si>
  <si>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</si>
  <si>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</si>
  <si>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</si>
  <si>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</si>
  <si>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</si>
  <si>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</si>
  <si>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</si>
  <si>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</si>
  <si>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</si>
  <si>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</si>
  <si>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</si>
  <si>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</si>
  <si>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</si>
  <si>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</si>
  <si>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</si>
  <si>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</si>
  <si>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</si>
  <si>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</si>
  <si>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</si>
  <si>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</si>
  <si>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</si>
  <si>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</si>
  <si>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</si>
  <si>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</si>
  <si>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</si>
  <si>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</si>
  <si>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</si>
  <si>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</si>
  <si>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</si>
  <si>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</si>
  <si>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</si>
  <si>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</si>
  <si>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</si>
  <si>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</si>
  <si>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</si>
  <si>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</si>
  <si>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</si>
  <si>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</si>
  <si>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</si>
  <si>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</si>
  <si>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</si>
  <si>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</si>
  <si>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</si>
  <si>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</si>
  <si>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</si>
  <si>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</si>
  <si>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</si>
  <si>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</si>
  <si>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</si>
  <si>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</si>
  <si>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</si>
  <si>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</si>
  <si>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</si>
  <si>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</si>
  <si>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</si>
  <si>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</si>
  <si>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</si>
  <si>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</si>
  <si>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</si>
  <si>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</si>
  <si>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</si>
  <si>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</si>
  <si>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</si>
  <si>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</si>
  <si>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</si>
  <si>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</si>
  <si>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</si>
  <si>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</si>
  <si>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</si>
  <si>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</si>
  <si>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</si>
  <si>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</si>
  <si>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</si>
  <si>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</si>
  <si>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</si>
  <si>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</si>
  <si>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</si>
  <si>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</si>
  <si>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</si>
  <si>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</si>
  <si>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</si>
  <si>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</si>
  <si>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</si>
  <si>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</si>
  <si>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</si>
  <si>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</si>
  <si>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</si>
  <si>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</si>
  <si>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</si>
  <si>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</si>
  <si>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</si>
  <si>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</si>
  <si>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</si>
  <si>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</si>
  <si>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</si>
  <si>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</si>
  <si>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</si>
  <si>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</si>
  <si>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</si>
  <si>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</si>
  <si>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</si>
  <si>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</si>
  <si>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</si>
  <si>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</si>
  <si>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</si>
  <si>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</si>
  <si>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</si>
  <si>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</si>
  <si>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</si>
  <si>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</si>
  <si>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</si>
  <si>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</si>
  <si>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</si>
  <si>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</si>
  <si>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</si>
  <si>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</si>
  <si>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</si>
  <si>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</si>
  <si>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</si>
  <si>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</si>
  <si>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</si>
  <si>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</si>
  <si>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</si>
  <si>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</si>
  <si>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</si>
  <si>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</si>
  <si>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</si>
  <si>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</si>
  <si>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</si>
  <si>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</si>
  <si>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</si>
  <si>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</si>
  <si>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</si>
  <si>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</si>
  <si>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</si>
  <si>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</si>
  <si>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</si>
  <si>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</si>
  <si>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</si>
  <si>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</si>
  <si>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</si>
  <si>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</si>
  <si>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</si>
  <si>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</si>
  <si>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</si>
  <si>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</si>
  <si>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</si>
  <si>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</si>
  <si>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</si>
  <si>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</si>
  <si>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</si>
  <si>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</si>
  <si>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</si>
  <si>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</si>
  <si>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</si>
  <si>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</si>
  <si>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</si>
  <si>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</si>
  <si>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</si>
  <si>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</si>
  <si>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</si>
  <si>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</si>
  <si>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</si>
  <si>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</si>
  <si>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</si>
  <si>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</si>
  <si>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</si>
  <si>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</si>
  <si>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</si>
  <si>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</si>
  <si>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</si>
  <si>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</si>
  <si>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</si>
  <si>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</si>
  <si>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</si>
  <si>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</si>
  <si>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</si>
  <si>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</si>
  <si>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</si>
  <si>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</si>
  <si>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</si>
  <si>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</si>
  <si>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</si>
  <si>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</si>
  <si>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</si>
  <si>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</si>
  <si>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</si>
  <si>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</si>
  <si>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</si>
  <si>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</si>
  <si>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</si>
  <si>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</si>
  <si>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</si>
  <si>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</si>
  <si>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</si>
  <si>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</si>
  <si>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</si>
  <si>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</si>
  <si>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</si>
  <si>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</si>
  <si>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</si>
  <si>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</si>
  <si>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</si>
  <si>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</si>
  <si>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</si>
  <si>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</si>
  <si>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</si>
  <si>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</si>
  <si>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</si>
  <si>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</si>
  <si>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</si>
  <si>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</si>
  <si>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</si>
  <si>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</si>
  <si>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</si>
  <si>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</si>
  <si>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</si>
  <si>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</si>
  <si>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</si>
  <si>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</si>
  <si>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</si>
  <si>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</si>
  <si>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</si>
  <si>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</si>
  <si>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</si>
  <si>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</si>
  <si>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</si>
  <si>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</si>
  <si>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</si>
  <si>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</si>
  <si>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</si>
  <si>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</si>
  <si>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</si>
  <si>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</si>
  <si>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</si>
  <si>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</si>
  <si>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</si>
  <si>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</si>
  <si>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</si>
  <si>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</si>
  <si>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</si>
  <si>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</si>
  <si>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</si>
  <si>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</si>
  <si>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</si>
  <si>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</si>
  <si>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</si>
  <si>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</si>
  <si>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</si>
  <si>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</si>
  <si>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</si>
  <si>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</si>
  <si>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</si>
  <si>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</si>
  <si>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</si>
  <si>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</si>
  <si>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</si>
  <si>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</si>
  <si>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</si>
  <si>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</si>
  <si>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</si>
  <si>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</si>
  <si>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</si>
  <si>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</si>
  <si>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</si>
  <si>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</si>
  <si>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</si>
  <si>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</si>
  <si>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</si>
  <si>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</si>
  <si>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</si>
  <si>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</si>
  <si>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</si>
  <si>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</si>
  <si>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</si>
  <si>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</si>
  <si>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</si>
  <si>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</si>
  <si>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</si>
  <si>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</si>
  <si>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</si>
  <si>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</si>
  <si>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</si>
  <si>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</si>
  <si>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</si>
  <si>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</si>
  <si>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</si>
  <si>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</si>
  <si>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</si>
  <si>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</si>
  <si>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</si>
  <si>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</si>
  <si>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</si>
  <si>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</si>
  <si>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</si>
  <si>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</si>
  <si>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</si>
  <si>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</si>
  <si>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</si>
  <si>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</si>
  <si>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</si>
  <si>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</si>
  <si>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</si>
  <si>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</si>
  <si>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</si>
  <si>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</si>
  <si>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</si>
  <si>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</si>
  <si>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</si>
  <si>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</si>
  <si>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</si>
  <si>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</si>
  <si>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</si>
  <si>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</si>
  <si>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</si>
  <si>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</si>
  <si>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</si>
  <si>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</si>
  <si>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</si>
  <si>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</si>
  <si>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</si>
  <si>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</si>
  <si>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</si>
  <si>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</si>
  <si>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</si>
  <si>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</si>
  <si>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</si>
  <si>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</si>
  <si>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</si>
  <si>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</si>
  <si>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</si>
  <si>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</si>
  <si>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</si>
  <si>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</si>
  <si>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</si>
  <si>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</si>
  <si>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</si>
  <si>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</si>
  <si>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</si>
  <si>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</si>
  <si>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</si>
  <si>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</si>
  <si>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</si>
  <si>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</si>
  <si>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</si>
  <si>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</si>
  <si>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</si>
  <si>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</si>
  <si>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</si>
  <si>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</si>
  <si>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</si>
  <si>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</si>
  <si>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</si>
  <si>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</si>
  <si>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</si>
  <si>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</si>
  <si>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</si>
  <si>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</si>
  <si>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</si>
  <si>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</si>
  <si>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</si>
  <si>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</si>
  <si>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</si>
  <si>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</si>
  <si>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</si>
  <si>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</si>
  <si>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</si>
  <si>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</si>
  <si>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</si>
  <si>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</si>
  <si>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</si>
  <si>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</si>
  <si>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</si>
  <si>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</si>
  <si>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</si>
  <si>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</si>
  <si>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</si>
  <si>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</si>
  <si>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</si>
  <si>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</si>
  <si>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</si>
  <si>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</si>
  <si>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</si>
  <si>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</si>
  <si>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</si>
  <si>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</si>
  <si>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</si>
  <si>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</si>
  <si>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</si>
  <si>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</si>
  <si>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</si>
  <si>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</si>
  <si>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</si>
  <si>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</si>
  <si>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</si>
  <si>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</si>
  <si>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</si>
  <si>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</si>
  <si>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</si>
  <si>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</si>
  <si>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</si>
  <si>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</si>
  <si>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</si>
  <si>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</si>
  <si>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</si>
  <si>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</si>
  <si>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</si>
  <si>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</si>
  <si>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</si>
  <si>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</si>
  <si>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</si>
  <si>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</si>
  <si>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</si>
  <si>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</si>
  <si>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</si>
  <si>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</si>
  <si>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</si>
  <si>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</si>
  <si>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</si>
  <si>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</si>
  <si>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</si>
  <si>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</si>
  <si>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</si>
  <si>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</si>
  <si>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</si>
  <si>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</si>
  <si>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</si>
  <si>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</si>
  <si>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</si>
  <si>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</si>
  <si>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</si>
  <si>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</si>
  <si>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</si>
  <si>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</si>
  <si>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</si>
  <si>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</si>
  <si>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</si>
  <si>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</si>
  <si>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</si>
  <si>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</si>
  <si>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</si>
  <si>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</si>
  <si>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</si>
  <si>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</si>
  <si>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</si>
  <si>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</si>
  <si>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</si>
  <si>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</si>
  <si>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</si>
  <si>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</si>
  <si>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</si>
  <si>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</si>
  <si>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</si>
  <si>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</si>
  <si>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</si>
  <si>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</si>
  <si>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</si>
  <si>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</si>
  <si>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</si>
  <si>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</si>
  <si>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</si>
  <si>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</si>
  <si>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</si>
  <si>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</si>
  <si>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</si>
  <si>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</si>
  <si>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</si>
  <si>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</si>
  <si>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</si>
  <si>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</si>
  <si>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</si>
  <si>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</si>
  <si>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</si>
  <si>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</si>
  <si>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</si>
  <si>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</si>
  <si>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</si>
  <si>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</si>
  <si>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</si>
  <si>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</si>
  <si>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</si>
  <si>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</si>
  <si>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</si>
  <si>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</si>
  <si>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</si>
  <si>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</si>
  <si>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</si>
  <si>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</si>
  <si>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</si>
  <si>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</si>
  <si>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</si>
  <si>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</si>
  <si>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</si>
  <si>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</si>
  <si>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</si>
  <si>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</si>
  <si>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</si>
  <si>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</si>
  <si>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</si>
  <si>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</si>
  <si>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</si>
  <si>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</si>
  <si>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</si>
  <si>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</si>
  <si>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</si>
  <si>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</si>
  <si>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</si>
  <si>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</si>
  <si>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</si>
  <si>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</si>
  <si>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</si>
  <si>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</si>
  <si>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</si>
  <si>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</si>
  <si>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</si>
  <si>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</si>
  <si>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</si>
  <si>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</si>
  <si>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</si>
  <si>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</si>
  <si>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</si>
  <si>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</si>
  <si>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</si>
  <si>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</si>
  <si>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</si>
  <si>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</si>
  <si>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</si>
  <si>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</si>
  <si>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</si>
  <si>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</si>
  <si>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</si>
  <si>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</si>
  <si>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</si>
  <si>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</si>
  <si>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</si>
  <si>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</si>
  <si>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</si>
  <si>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</si>
  <si>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</si>
  <si>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</si>
  <si>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</si>
  <si>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</si>
  <si>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</si>
  <si>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</si>
  <si>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</si>
  <si>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</si>
  <si>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</si>
  <si>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</si>
  <si>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</si>
  <si>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</si>
  <si>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</si>
  <si>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</si>
  <si>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</si>
  <si>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</si>
  <si>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</si>
  <si>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</si>
  <si>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</si>
  <si>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</si>
  <si>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</si>
  <si>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</si>
  <si>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</si>
  <si>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</si>
  <si>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</si>
  <si>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</si>
  <si>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</si>
  <si>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</si>
  <si>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</si>
  <si>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</si>
  <si>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</si>
  <si>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</si>
  <si>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</si>
  <si>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</si>
  <si>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</si>
  <si>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</si>
  <si>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</si>
  <si>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</si>
  <si>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</si>
  <si>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</si>
  <si>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</si>
  <si>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</si>
  <si>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</si>
  <si>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</si>
  <si>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</si>
  <si>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</si>
  <si>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</si>
  <si>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</si>
  <si>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</si>
  <si>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</si>
  <si>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</si>
  <si>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</si>
  <si>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</si>
  <si>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</si>
  <si>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</si>
  <si>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</si>
  <si>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</si>
  <si>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</si>
  <si>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</si>
  <si>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</si>
  <si>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</si>
  <si>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</si>
  <si>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</si>
  <si>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</si>
  <si>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</si>
  <si>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</si>
  <si>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</si>
  <si>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</si>
  <si>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</si>
  <si>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</si>
  <si>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</si>
  <si>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</si>
  <si>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</si>
  <si>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</si>
  <si>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</si>
  <si>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</si>
  <si>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</si>
  <si>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</si>
  <si>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</si>
  <si>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</si>
  <si>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</si>
  <si>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</si>
  <si>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</si>
  <si>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</si>
  <si>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</si>
  <si>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</si>
  <si>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</si>
  <si>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</si>
  <si>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</si>
  <si>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</si>
  <si>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</si>
  <si>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</si>
  <si>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</si>
  <si>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</si>
  <si>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</si>
  <si>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</si>
  <si>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</si>
  <si>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</si>
  <si>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</si>
  <si>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</si>
  <si>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</si>
  <si>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</si>
  <si>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</si>
  <si>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</si>
  <si>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</si>
  <si>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</si>
  <si>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</si>
  <si>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</si>
  <si>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</si>
  <si>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</si>
  <si>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</si>
  <si>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</si>
  <si>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</si>
  <si>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</si>
  <si>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</si>
  <si>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</si>
  <si>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</si>
  <si>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</si>
  <si>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</si>
  <si>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</si>
  <si>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</si>
  <si>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</si>
  <si>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</si>
  <si>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</si>
  <si>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</si>
  <si>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</si>
  <si>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</si>
  <si>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</si>
  <si>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</si>
  <si>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</si>
  <si>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</si>
  <si>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</si>
  <si>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</si>
  <si>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</si>
  <si>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</si>
  <si>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</si>
  <si>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</si>
  <si>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</si>
  <si>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</si>
  <si>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</si>
  <si>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</si>
  <si>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</si>
  <si>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</si>
  <si>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</si>
  <si>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</si>
  <si>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</si>
  <si>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</si>
  <si>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</si>
  <si>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</si>
  <si>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</si>
  <si>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</si>
  <si>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</si>
  <si>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</si>
  <si>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</si>
  <si>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</si>
  <si>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</si>
  <si>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</si>
  <si>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</si>
  <si>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</si>
  <si>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</si>
  <si>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</si>
  <si>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</si>
  <si>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</si>
  <si>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</si>
  <si>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</si>
  <si>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</si>
  <si>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</si>
  <si>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</si>
  <si>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</si>
  <si>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</si>
  <si>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</si>
  <si>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</si>
  <si>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</si>
  <si>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</si>
  <si>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</si>
  <si>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</si>
  <si>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</si>
  <si>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</si>
  <si>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</si>
  <si>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</si>
  <si>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</si>
  <si>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</si>
  <si>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</si>
  <si>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</si>
  <si>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</si>
  <si>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</si>
  <si>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</si>
  <si>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</si>
  <si>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</si>
  <si>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</si>
  <si>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</si>
  <si>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</si>
  <si>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</si>
  <si>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</si>
  <si>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</si>
  <si>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</si>
  <si>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</si>
  <si>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</si>
  <si>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</si>
  <si>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</si>
  <si>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</si>
  <si>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</si>
  <si>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</si>
  <si>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</si>
  <si>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</si>
  <si>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</si>
  <si>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</si>
  <si>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</si>
  <si>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</si>
  <si>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</si>
  <si>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</si>
  <si>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</si>
  <si>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</si>
  <si>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</si>
  <si>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</si>
  <si>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</si>
  <si>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</si>
  <si>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</si>
  <si>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</si>
  <si>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</si>
  <si>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</si>
  <si>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</si>
  <si>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</si>
  <si>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</si>
  <si>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</si>
  <si>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</si>
  <si>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</si>
  <si>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</si>
  <si>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</si>
  <si>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</si>
  <si>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</si>
  <si>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</si>
  <si>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</si>
  <si>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</si>
  <si>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</si>
  <si>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</si>
  <si>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</si>
  <si>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</si>
  <si>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</si>
  <si>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</si>
  <si>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</si>
  <si>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</si>
  <si>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</si>
  <si>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</si>
  <si>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</si>
  <si>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</si>
  <si>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</si>
  <si>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</si>
  <si>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</si>
  <si>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</si>
  <si>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</si>
  <si>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</si>
  <si>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</si>
  <si>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</si>
  <si>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</si>
  <si>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</si>
  <si>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</si>
  <si>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</si>
  <si>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</si>
  <si>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</si>
  <si>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</si>
  <si>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</si>
  <si>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</si>
  <si>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</si>
  <si>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</si>
  <si>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</si>
  <si>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</si>
  <si>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</si>
  <si>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</si>
  <si>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</si>
  <si>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</si>
  <si>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</si>
  <si>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</si>
  <si>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</si>
  <si>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</si>
  <si>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</si>
  <si>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</si>
  <si>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</si>
  <si>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</si>
  <si>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</si>
  <si>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</si>
  <si>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</si>
  <si>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</si>
  <si>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</si>
  <si>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</si>
  <si>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</si>
  <si>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</si>
  <si>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</si>
  <si>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</si>
  <si>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</si>
  <si>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</si>
  <si>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</si>
  <si>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</si>
  <si>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</si>
  <si>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</si>
  <si>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</si>
  <si>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</si>
  <si>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</si>
  <si>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</si>
  <si>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</si>
  <si>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</si>
  <si>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</si>
  <si>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</si>
  <si>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</si>
  <si>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</si>
  <si>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</si>
  <si>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</si>
  <si>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</si>
  <si>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</si>
  <si>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</si>
  <si>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</si>
  <si>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</si>
  <si>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</si>
  <si>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</si>
  <si>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</si>
  <si>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</si>
  <si>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</si>
  <si>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</si>
  <si>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</si>
  <si>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</si>
  <si>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</si>
  <si>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</si>
  <si>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</si>
  <si>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</si>
  <si>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</si>
  <si>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</si>
  <si>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</si>
  <si>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</si>
  <si>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</si>
  <si>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</si>
  <si>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</si>
  <si>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</si>
  <si>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</si>
  <si>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</si>
  <si>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</si>
  <si>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</si>
  <si>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</si>
  <si>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</si>
  <si>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</si>
  <si>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</si>
  <si>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</si>
  <si>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</si>
  <si>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</si>
  <si>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</si>
  <si>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</si>
  <si>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</si>
  <si>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</si>
  <si>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</si>
  <si>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</si>
  <si>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</si>
  <si>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</si>
  <si>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</si>
  <si>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</si>
  <si>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</si>
  <si>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</si>
  <si>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</si>
  <si>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</si>
  <si>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</si>
  <si>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</si>
  <si>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</si>
  <si>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</si>
  <si>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</si>
  <si>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</si>
  <si>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</si>
  <si>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</si>
  <si>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</si>
  <si>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</si>
  <si>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</si>
  <si>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</si>
  <si>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</si>
  <si>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</si>
  <si>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</si>
  <si>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</si>
  <si>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</si>
  <si>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</si>
  <si>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</si>
  <si>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</si>
  <si>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</si>
  <si>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</si>
  <si>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</si>
  <si>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</si>
  <si>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</si>
  <si>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</si>
  <si>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</si>
  <si>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</si>
  <si>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</si>
  <si>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</si>
  <si>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</si>
  <si>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</si>
  <si>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</si>
  <si>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</si>
  <si>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</si>
  <si>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</si>
  <si>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</si>
  <si>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</si>
  <si>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</si>
  <si>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</si>
  <si>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</si>
  <si>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</si>
  <si>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</si>
  <si>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</si>
  <si>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</si>
  <si>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</si>
  <si>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</si>
  <si>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</si>
  <si>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</si>
  <si>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</si>
  <si>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</si>
  <si>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</si>
  <si>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</si>
  <si>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</si>
  <si>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</si>
  <si>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</si>
  <si>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</si>
  <si>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</si>
  <si>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</si>
  <si>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</si>
  <si>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</si>
  <si>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</si>
  <si>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</si>
  <si>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</si>
  <si>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</si>
  <si>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</si>
  <si>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</si>
  <si>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</si>
  <si>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</si>
  <si>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</si>
  <si>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</si>
  <si>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</si>
  <si>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</si>
  <si>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</si>
  <si>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</si>
  <si>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</si>
  <si>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</si>
  <si>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</si>
  <si>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</si>
  <si>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</si>
  <si>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</si>
  <si>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</si>
  <si>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</si>
  <si>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</si>
  <si>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</si>
  <si>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</si>
  <si>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</si>
  <si>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</si>
  <si>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</si>
  <si>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</si>
  <si>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</si>
  <si>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</si>
  <si>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</si>
  <si>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</si>
  <si>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</si>
  <si>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</si>
  <si>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</si>
  <si>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</si>
  <si>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</si>
  <si>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</si>
  <si>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</si>
  <si>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</si>
  <si>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</si>
  <si>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</si>
  <si>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</si>
  <si>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</si>
  <si>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</si>
  <si>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</si>
  <si>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</si>
  <si>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</si>
  <si>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</si>
  <si>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</si>
  <si>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</si>
  <si>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</si>
  <si>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</si>
  <si>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</si>
  <si>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</si>
  <si>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</si>
  <si>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</si>
  <si>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</si>
  <si>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</si>
  <si>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</si>
  <si>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</si>
  <si>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</si>
  <si>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</si>
  <si>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</si>
  <si>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</si>
  <si>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</si>
  <si>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</si>
  <si>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</si>
  <si>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</si>
  <si>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</si>
  <si>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</si>
  <si>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</si>
  <si>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</si>
  <si>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</si>
  <si>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</si>
  <si>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</si>
  <si>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</si>
  <si>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</si>
  <si>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</si>
  <si>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</si>
  <si>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</si>
  <si>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</si>
  <si>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</si>
  <si>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</si>
  <si>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</si>
  <si>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</si>
  <si>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</si>
  <si>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</si>
  <si>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</si>
  <si>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</si>
  <si>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</si>
  <si>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</si>
  <si>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</si>
  <si>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</si>
  <si>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</si>
  <si>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</si>
  <si>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</si>
  <si>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</si>
  <si>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</si>
  <si>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</si>
  <si>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</si>
  <si>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</si>
  <si>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</si>
  <si>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</si>
  <si>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</si>
  <si>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</si>
  <si>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</si>
  <si>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</si>
  <si>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</si>
  <si>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</si>
  <si>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</si>
  <si>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</si>
  <si>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</si>
  <si>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</si>
  <si>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</si>
  <si>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</si>
  <si>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</si>
  <si>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</si>
  <si>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</si>
  <si>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</si>
  <si>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</si>
  <si>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</si>
  <si>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</si>
  <si>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</si>
  <si>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</si>
  <si>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</si>
  <si>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</si>
  <si>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</si>
  <si>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</si>
  <si>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</si>
  <si>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</si>
  <si>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</si>
  <si>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</si>
  <si>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</si>
  <si>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</si>
  <si>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</si>
  <si>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</si>
  <si>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</si>
  <si>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</si>
  <si>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</si>
  <si>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</si>
  <si>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</si>
  <si>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</si>
  <si>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</si>
  <si>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</si>
  <si>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</si>
  <si>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</si>
  <si>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</si>
  <si>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</si>
  <si>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</si>
  <si>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</si>
  <si>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</si>
  <si>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</si>
  <si>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</si>
  <si>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</si>
  <si>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</si>
  <si>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</si>
  <si>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</si>
  <si>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</si>
  <si>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</si>
  <si>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</si>
  <si>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</si>
  <si>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</si>
  <si>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</si>
  <si>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</si>
  <si>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</si>
  <si>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</si>
  <si>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</si>
  <si>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</si>
  <si>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</si>
  <si>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</si>
  <si>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</si>
  <si>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</si>
  <si>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</si>
  <si>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</si>
  <si>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</si>
  <si>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</si>
  <si>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</si>
  <si>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</si>
  <si>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</si>
  <si>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</si>
  <si>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</si>
  <si>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</si>
  <si>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</si>
  <si>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</si>
  <si>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</si>
  <si>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</si>
  <si>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</si>
  <si>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</si>
  <si>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</si>
  <si>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</si>
  <si>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</si>
  <si>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</si>
  <si>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</si>
  <si>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</si>
  <si>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</si>
  <si>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</si>
  <si>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</si>
  <si>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</si>
  <si>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</si>
  <si>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</si>
  <si>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</si>
  <si>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</si>
  <si>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</si>
  <si>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</si>
  <si>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</si>
  <si>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</si>
  <si>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</si>
  <si>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</si>
  <si>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</si>
  <si>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</si>
  <si>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</si>
  <si>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</si>
  <si>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</si>
  <si>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</si>
  <si>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</si>
  <si>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</si>
  <si>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</si>
  <si>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</si>
  <si>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</si>
  <si>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</si>
  <si>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</si>
  <si>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</si>
  <si>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</si>
  <si>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</si>
  <si>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</si>
  <si>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</si>
  <si>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</si>
  <si>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</si>
  <si>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</si>
  <si>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</si>
  <si>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</si>
  <si>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</si>
  <si>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</si>
  <si>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</si>
  <si>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</si>
  <si>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</si>
  <si>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</si>
  <si>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</si>
  <si>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</si>
  <si>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</si>
  <si>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</si>
  <si>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</si>
  <si>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</si>
  <si>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</si>
  <si>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</si>
  <si>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</si>
  <si>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</si>
  <si>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</si>
  <si>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</si>
  <si>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</si>
  <si>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</si>
  <si>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</si>
  <si>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</si>
  <si>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</si>
  <si>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</si>
  <si>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</si>
  <si>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</si>
  <si>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</si>
  <si>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</si>
  <si>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</si>
  <si>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</si>
  <si>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</si>
  <si>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</si>
  <si>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</si>
  <si>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</si>
  <si>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</si>
  <si>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</si>
  <si>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</si>
  <si>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</si>
  <si>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</si>
  <si>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</si>
  <si>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</si>
  <si>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</si>
  <si>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</si>
  <si>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</si>
  <si>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</si>
  <si>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</si>
  <si>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</si>
  <si>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</si>
  <si>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</si>
  <si>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</si>
  <si>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</si>
  <si>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</si>
  <si>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</si>
  <si>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</si>
  <si>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</si>
  <si>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</si>
  <si>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</si>
  <si>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</si>
  <si>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</si>
  <si>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</si>
  <si>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</si>
  <si>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</si>
  <si>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</si>
  <si>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</si>
  <si>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</si>
  <si>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</si>
  <si>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</si>
  <si>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</si>
  <si>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</si>
  <si>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</si>
  <si>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</si>
  <si>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</si>
  <si>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</si>
  <si>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</si>
  <si>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</si>
  <si>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</si>
  <si>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</si>
  <si>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</si>
  <si>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</si>
  <si>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</si>
  <si>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</si>
  <si>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</si>
  <si>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</si>
  <si>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</si>
  <si>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</si>
  <si>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</si>
  <si>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</si>
  <si>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</si>
  <si>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</si>
  <si>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</si>
  <si>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</si>
  <si>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</si>
  <si>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</si>
  <si>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</si>
  <si>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</si>
  <si>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</si>
  <si>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</si>
  <si>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</si>
  <si>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</si>
  <si>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</si>
  <si>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</si>
  <si>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</si>
  <si>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</si>
  <si>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</si>
  <si>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</si>
  <si>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</si>
  <si>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</si>
  <si>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</si>
  <si>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</si>
  <si>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</si>
  <si>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</si>
  <si>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</si>
  <si>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</si>
  <si>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</si>
  <si>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</si>
  <si>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</si>
  <si>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</si>
  <si>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</si>
  <si>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</si>
  <si>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</si>
  <si>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</si>
  <si>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</si>
  <si>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</si>
  <si>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</si>
  <si>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</si>
  <si>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</si>
  <si>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</si>
  <si>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</si>
  <si>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</si>
  <si>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</si>
  <si>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</si>
  <si>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</si>
  <si>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</si>
  <si>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</si>
  <si>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</si>
  <si>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</si>
  <si>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</si>
  <si>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</si>
  <si>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</si>
  <si>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</si>
  <si>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</si>
  <si>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</si>
  <si>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</si>
  <si>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</si>
  <si>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</si>
  <si>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</si>
  <si>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</si>
  <si>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</si>
  <si>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</si>
  <si>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</si>
  <si>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</si>
  <si>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</si>
  <si>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</si>
  <si>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</si>
  <si>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</si>
  <si>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</si>
  <si>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</si>
  <si>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</si>
  <si>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</si>
  <si>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</si>
  <si>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</si>
  <si>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</si>
  <si>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</si>
  <si>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</si>
  <si>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</si>
  <si>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</si>
  <si>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</si>
  <si>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</si>
  <si>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</si>
  <si>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</si>
  <si>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</si>
  <si>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</si>
  <si>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</si>
  <si>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</si>
  <si>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</si>
  <si>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</si>
  <si>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</si>
  <si>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</si>
  <si>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</si>
  <si>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</si>
  <si>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</si>
  <si>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</si>
  <si>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</si>
  <si>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</si>
  <si>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</si>
  <si>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</si>
  <si>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</si>
  <si>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</si>
  <si>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</si>
  <si>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</si>
  <si>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</si>
  <si>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</si>
  <si>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</si>
  <si>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</si>
  <si>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</si>
  <si>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</si>
  <si>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</si>
  <si>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</si>
  <si>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</si>
  <si>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</si>
  <si>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</si>
  <si>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</si>
  <si>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</si>
  <si>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</si>
  <si>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</si>
  <si>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</si>
  <si>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</si>
  <si>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</si>
  <si>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</si>
  <si>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</si>
  <si>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</si>
  <si>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</si>
  <si>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</si>
  <si>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</si>
  <si>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</si>
  <si>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</si>
  <si>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</si>
  <si>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</si>
  <si>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</si>
  <si>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</si>
  <si>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</si>
  <si>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</si>
  <si>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</si>
  <si>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</si>
  <si>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</si>
  <si>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</si>
  <si>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</si>
  <si>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</si>
  <si>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</si>
  <si>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</si>
  <si>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</si>
  <si>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</si>
  <si>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</si>
  <si>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</si>
  <si>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</si>
  <si>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</si>
  <si>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</si>
  <si>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</si>
  <si>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</si>
  <si>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</si>
  <si>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</si>
  <si>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</si>
  <si>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</si>
  <si>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</si>
  <si>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</si>
  <si>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</si>
  <si>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</si>
  <si>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</si>
  <si>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</si>
  <si>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</si>
  <si>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</si>
  <si>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</si>
  <si>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</si>
  <si>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</si>
  <si>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</si>
  <si>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</si>
  <si>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</si>
  <si>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</si>
  <si>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</si>
  <si>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</si>
  <si>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</si>
  <si>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</si>
  <si>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</si>
  <si>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</si>
  <si>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</si>
  <si>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</si>
  <si>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</si>
  <si>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</si>
  <si>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</si>
  <si>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</si>
  <si>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</si>
  <si>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</si>
  <si>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</si>
  <si>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</si>
  <si>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</si>
  <si>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</si>
  <si>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</si>
  <si>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</si>
  <si>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</si>
  <si>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</si>
  <si>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</si>
  <si>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</si>
  <si>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</si>
  <si>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</si>
  <si>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</si>
  <si>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</si>
  <si>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</si>
  <si>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</si>
  <si>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</si>
  <si>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</si>
  <si>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</si>
  <si>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</si>
  <si>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</si>
  <si>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</si>
  <si>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</si>
  <si>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</si>
  <si>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</si>
  <si>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</si>
  <si>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</si>
  <si>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</si>
  <si>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</si>
  <si>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</si>
  <si>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</si>
  <si>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</si>
  <si>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</si>
  <si>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</si>
  <si>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</si>
  <si>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</si>
  <si>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</si>
  <si>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</si>
  <si>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</si>
  <si>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</si>
  <si>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</si>
  <si>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</si>
  <si>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</si>
  <si>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</si>
  <si>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</si>
  <si>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</si>
  <si>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</si>
  <si>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</si>
  <si>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</si>
  <si>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</si>
  <si>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</si>
  <si>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</si>
  <si>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</si>
  <si>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</si>
  <si>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</si>
  <si>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</si>
  <si>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</si>
  <si>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</si>
  <si>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</si>
  <si>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</si>
  <si>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</si>
  <si>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</si>
  <si>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</si>
  <si>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</si>
  <si>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</si>
  <si>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</si>
  <si>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</si>
  <si>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</si>
  <si>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</si>
  <si>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</si>
  <si>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</si>
  <si>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</si>
  <si>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</si>
  <si>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</si>
  <si>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</si>
  <si>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</si>
  <si>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</si>
  <si>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</si>
  <si>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</si>
  <si>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</si>
  <si>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</si>
  <si>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</si>
  <si>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</si>
  <si>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</si>
  <si>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</si>
  <si>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</si>
  <si>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</si>
  <si>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</si>
  <si>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</si>
  <si>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</si>
  <si>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</si>
  <si>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</si>
  <si>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</si>
  <si>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</si>
  <si>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</si>
  <si>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</si>
  <si>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</si>
  <si>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</si>
  <si>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</si>
  <si>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</si>
  <si>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</si>
  <si>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</si>
  <si>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</si>
  <si>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</si>
  <si>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</si>
  <si>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</si>
  <si>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</si>
  <si>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</si>
  <si>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</si>
  <si>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</si>
  <si>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</si>
  <si>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</si>
  <si>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</si>
  <si>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</si>
  <si>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</si>
  <si>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</si>
  <si>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</si>
  <si>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</si>
  <si>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</si>
  <si>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</si>
  <si>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</si>
  <si>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</si>
  <si>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</si>
  <si>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</si>
  <si>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</si>
  <si>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</si>
  <si>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</si>
  <si>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</si>
  <si>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</si>
  <si>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</si>
  <si>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</si>
  <si>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</si>
  <si>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</si>
  <si>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</si>
  <si>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</si>
  <si>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</si>
  <si>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</si>
  <si>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</si>
  <si>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</si>
  <si>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</si>
  <si>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</si>
  <si>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</si>
  <si>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</si>
  <si>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</si>
  <si>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</si>
  <si>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</si>
  <si>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</si>
  <si>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</si>
  <si>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</si>
  <si>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</si>
  <si>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</si>
  <si>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</si>
  <si>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</si>
  <si>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</si>
  <si>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</si>
  <si>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</si>
  <si>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</si>
  <si>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</si>
  <si>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</si>
  <si>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</si>
  <si>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</si>
  <si>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</si>
  <si>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</si>
  <si>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</si>
  <si>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</si>
  <si>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</si>
  <si>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</si>
  <si>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</si>
  <si>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</si>
  <si>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</si>
  <si>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</si>
  <si>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</si>
  <si>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</si>
  <si>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</si>
  <si>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</si>
  <si>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</si>
  <si>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</si>
  <si>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</si>
  <si>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</si>
  <si>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</si>
  <si>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</si>
  <si>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</si>
  <si>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</si>
  <si>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</si>
  <si>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</si>
  <si>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</si>
  <si>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</si>
  <si>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</si>
  <si>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</si>
  <si>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</si>
  <si>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</si>
  <si>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</si>
  <si>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</si>
  <si>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</si>
  <si>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</si>
  <si>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</si>
  <si>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</si>
  <si>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</si>
  <si>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</si>
  <si>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</si>
  <si>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</si>
  <si>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</si>
  <si>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</si>
  <si>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</si>
  <si>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</si>
  <si>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</si>
  <si>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</si>
  <si>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</si>
  <si>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</si>
  <si>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</si>
  <si>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</si>
  <si>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</si>
  <si>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</si>
  <si>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</si>
  <si>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</si>
  <si>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</si>
  <si>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</si>
  <si>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</si>
  <si>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</si>
  <si>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</si>
  <si>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</si>
  <si>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</si>
  <si>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</si>
  <si>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</si>
  <si>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</si>
  <si>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</si>
  <si>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</si>
  <si>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</si>
  <si>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</si>
  <si>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</si>
  <si>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</si>
  <si>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</si>
  <si>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</si>
  <si>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</si>
  <si>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</si>
  <si>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</si>
  <si>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</si>
  <si>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</si>
  <si>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</si>
  <si>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</si>
  <si>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</si>
  <si>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</si>
  <si>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</si>
  <si>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</si>
  <si>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</si>
  <si>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</si>
  <si>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</si>
  <si>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</si>
  <si>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</si>
  <si>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</si>
  <si>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</si>
  <si>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</si>
  <si>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</si>
  <si>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</si>
  <si>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</si>
  <si>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</si>
  <si>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</si>
  <si>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</si>
  <si>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</si>
  <si>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</si>
  <si>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</si>
  <si>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</si>
  <si>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</si>
  <si>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</si>
  <si>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</si>
  <si>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</si>
  <si>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</si>
  <si>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</si>
  <si>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</si>
  <si>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</si>
  <si>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</si>
  <si>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</si>
  <si>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</si>
  <si>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</si>
  <si>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</si>
  <si>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</si>
  <si>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</si>
  <si>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</si>
  <si>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</si>
  <si>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</si>
  <si>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</si>
  <si>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</si>
  <si>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</si>
  <si>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</si>
  <si>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</si>
  <si>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</si>
  <si>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</si>
  <si>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</si>
  <si>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</si>
  <si>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</si>
  <si>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</si>
  <si>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</si>
  <si>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</si>
  <si>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</si>
  <si>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</si>
  <si>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</si>
  <si>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</si>
  <si>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</si>
  <si>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</si>
  <si>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</si>
  <si>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</si>
  <si>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</si>
  <si>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</si>
  <si>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</si>
  <si>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</si>
  <si>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</si>
  <si>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</si>
  <si>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</si>
  <si>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</si>
  <si>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</si>
  <si>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</si>
  <si>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</si>
  <si>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</si>
  <si>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</si>
  <si>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</si>
  <si>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</si>
  <si>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</si>
  <si>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</si>
  <si>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</si>
  <si>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</si>
  <si>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</si>
  <si>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</si>
  <si>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</si>
  <si>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</si>
  <si>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</si>
  <si>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</si>
  <si>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</si>
  <si>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</si>
  <si>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</si>
  <si>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</si>
  <si>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</si>
  <si>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</si>
  <si>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</si>
  <si>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</si>
  <si>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</si>
  <si>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</si>
  <si>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</si>
  <si>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</si>
  <si>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</si>
  <si>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</si>
  <si>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</si>
  <si>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</si>
  <si>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</si>
  <si>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</si>
  <si>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</si>
  <si>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</si>
  <si>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</si>
  <si>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</si>
  <si>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</si>
  <si>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</si>
  <si>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</si>
  <si>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</si>
  <si>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</si>
  <si>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</si>
  <si>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</si>
  <si>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</si>
  <si>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</si>
  <si>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</si>
  <si>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</si>
  <si>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</si>
  <si>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</si>
  <si>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</si>
  <si>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</si>
  <si>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</si>
  <si>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</si>
  <si>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</si>
  <si>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</si>
  <si>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</si>
  <si>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</si>
  <si>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</si>
  <si>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</si>
  <si>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</si>
  <si>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</si>
  <si>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</si>
  <si>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</si>
  <si>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</si>
  <si>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</si>
  <si>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</si>
  <si>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</si>
  <si>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</si>
  <si>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</si>
  <si>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</si>
  <si>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</si>
  <si>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</si>
  <si>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</si>
  <si>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</si>
  <si>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</si>
  <si>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</si>
  <si>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</si>
  <si>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</si>
  <si>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</si>
  <si>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</si>
  <si>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</si>
  <si>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</si>
  <si>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</si>
  <si>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</si>
  <si>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</si>
  <si>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</si>
  <si>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</si>
  <si>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</si>
  <si>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</si>
  <si>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</si>
  <si>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</si>
  <si>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</si>
  <si>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</si>
  <si>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</si>
  <si>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</si>
  <si>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</si>
  <si>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</si>
  <si>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</si>
  <si>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</si>
  <si>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</si>
  <si>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</si>
  <si>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</si>
  <si>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</si>
  <si>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</si>
  <si>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</si>
  <si>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</si>
  <si>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</si>
  <si>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</si>
  <si>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</si>
  <si>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</si>
  <si>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</si>
  <si>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</si>
  <si>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</si>
  <si>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</si>
  <si>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</si>
  <si>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</si>
  <si>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</si>
  <si>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</si>
  <si>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</si>
  <si>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</si>
  <si>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</si>
  <si>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</si>
  <si>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</si>
  <si>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</si>
  <si>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</si>
  <si>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</si>
  <si>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</si>
  <si>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</si>
  <si>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</si>
  <si>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</si>
  <si>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</si>
  <si>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</si>
  <si>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</si>
  <si>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</si>
  <si>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</si>
  <si>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</si>
  <si>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</si>
  <si>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</si>
  <si>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</si>
  <si>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</si>
  <si>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</si>
  <si>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</si>
  <si>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</si>
  <si>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</si>
  <si>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</si>
  <si>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</si>
  <si>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</si>
  <si>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</si>
  <si>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</si>
  <si>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</si>
  <si>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</si>
  <si>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</si>
  <si>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</si>
  <si>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</si>
  <si>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</si>
  <si>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</si>
  <si>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</si>
  <si>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</si>
  <si>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</si>
  <si>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</si>
  <si>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</si>
  <si>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</si>
  <si>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</si>
  <si>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</si>
  <si>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</si>
  <si>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</si>
  <si>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</si>
  <si>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</si>
  <si>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</si>
  <si>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</si>
  <si>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</si>
  <si>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</si>
  <si>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</si>
  <si>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</si>
  <si>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</si>
  <si>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</si>
  <si>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</si>
  <si>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</si>
  <si>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</si>
  <si>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</si>
  <si>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</si>
  <si>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</si>
  <si>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</si>
  <si>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</si>
  <si>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</si>
  <si>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</si>
  <si>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</si>
  <si>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</si>
  <si>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</si>
  <si>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</si>
  <si>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</si>
  <si>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</si>
  <si>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</si>
  <si>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</si>
  <si>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</si>
  <si>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</si>
  <si>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</si>
  <si>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</si>
  <si>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</si>
  <si>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</si>
  <si>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</si>
  <si>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</si>
  <si>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</si>
  <si>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</si>
  <si>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</si>
  <si>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</si>
  <si>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</si>
  <si>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</si>
  <si>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</si>
  <si>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</si>
  <si>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</si>
  <si>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</si>
  <si>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</si>
  <si>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</si>
  <si>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</si>
  <si>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</si>
  <si>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</si>
  <si>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</si>
  <si>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</si>
  <si>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</si>
  <si>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</si>
  <si>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</si>
  <si>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</si>
  <si>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</si>
  <si>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</si>
  <si>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</si>
  <si>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</si>
  <si>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</si>
  <si>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</si>
  <si>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</si>
  <si>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</si>
  <si>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</si>
  <si>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</si>
  <si>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</si>
  <si>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</si>
  <si>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</si>
  <si>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</si>
  <si>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</si>
  <si>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</si>
  <si>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</si>
  <si>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</si>
  <si>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</si>
  <si>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</si>
  <si>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</si>
  <si>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</si>
  <si>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</si>
  <si>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</si>
  <si>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</si>
  <si>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</si>
  <si>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</si>
  <si>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</si>
  <si>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</si>
  <si>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</si>
  <si>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</si>
  <si>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</si>
  <si>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</si>
  <si>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</si>
  <si>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</si>
  <si>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</si>
  <si>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</si>
  <si>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</si>
  <si>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</si>
  <si>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</si>
  <si>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</si>
  <si>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</si>
  <si>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</si>
  <si>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</si>
  <si>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</si>
  <si>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</si>
  <si>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</si>
  <si>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</si>
  <si>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</si>
  <si>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</si>
  <si>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</si>
  <si>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</si>
  <si>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</si>
  <si>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</si>
  <si>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</si>
  <si>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</si>
  <si>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</si>
  <si>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</si>
  <si>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</si>
  <si>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</si>
  <si>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</si>
  <si>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</si>
  <si>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</si>
  <si>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</si>
  <si>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</si>
  <si>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</si>
  <si>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</si>
  <si>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</si>
  <si>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</si>
  <si>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</si>
  <si>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</si>
  <si>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</si>
  <si>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</si>
  <si>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</si>
  <si>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</si>
  <si>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</si>
  <si>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</si>
  <si>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</si>
  <si>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</si>
  <si>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</si>
  <si>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</si>
  <si>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</si>
  <si>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</si>
  <si>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</si>
  <si>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</si>
  <si>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</si>
  <si>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</si>
  <si>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</si>
  <si>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</si>
  <si>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</si>
  <si>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</si>
  <si>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</si>
  <si>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</si>
  <si>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</si>
  <si>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</si>
  <si>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</si>
  <si>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</si>
  <si>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</si>
  <si>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</si>
  <si>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</si>
  <si>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</si>
  <si>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</si>
  <si>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</si>
  <si>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</si>
  <si>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</si>
  <si>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</si>
  <si>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</si>
  <si>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</si>
  <si>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</si>
  <si>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</si>
  <si>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</si>
  <si>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</si>
  <si>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</si>
  <si>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</si>
  <si>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</si>
  <si>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</si>
  <si>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</si>
  <si>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</si>
  <si>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</si>
  <si>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</si>
  <si>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</si>
  <si>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</si>
  <si>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</si>
  <si>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</si>
  <si>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</si>
  <si>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</si>
  <si>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</si>
  <si>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</si>
  <si>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</si>
  <si>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</si>
  <si>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</si>
  <si>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</si>
  <si>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</si>
  <si>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</si>
  <si>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</si>
  <si>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</si>
  <si>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</si>
  <si>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</si>
  <si>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</si>
  <si>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</si>
  <si>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</si>
  <si>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</si>
  <si>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</si>
  <si>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</si>
  <si>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</si>
  <si>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</si>
  <si>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</si>
  <si>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</si>
  <si>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</si>
  <si>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</si>
  <si>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</si>
  <si>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</si>
  <si>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</si>
  <si>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</si>
  <si>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</si>
  <si>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</si>
  <si>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</si>
  <si>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</si>
  <si>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</si>
  <si>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</si>
  <si>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</si>
  <si>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</si>
  <si>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</si>
  <si>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</si>
  <si>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</si>
  <si>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</si>
  <si>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</si>
  <si>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</si>
  <si>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</si>
  <si>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</si>
  <si>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</si>
  <si>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</si>
  <si>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</si>
  <si>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</si>
  <si>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</si>
  <si>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</si>
  <si>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</si>
  <si>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</si>
  <si>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</si>
  <si>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</si>
  <si>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</si>
  <si>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</si>
  <si>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</si>
  <si>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</si>
  <si>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</si>
  <si>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</si>
  <si>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</si>
  <si>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</si>
  <si>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</si>
  <si>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</si>
  <si>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</si>
  <si>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</si>
  <si>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</si>
  <si>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</si>
  <si>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</si>
  <si>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</si>
  <si>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</si>
  <si>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</si>
  <si>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</si>
  <si>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</si>
  <si>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</si>
  <si>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</si>
  <si>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</si>
  <si>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</si>
  <si>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</si>
  <si>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</si>
  <si>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</si>
  <si>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</si>
  <si>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</si>
  <si>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</si>
  <si>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</si>
  <si>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</si>
  <si>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</si>
  <si>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</si>
  <si>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</si>
  <si>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</si>
  <si>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</si>
  <si>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</si>
  <si>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</si>
  <si>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</si>
  <si>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</si>
  <si>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</si>
  <si>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</si>
  <si>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</si>
  <si>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</si>
  <si>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</si>
  <si>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</si>
  <si>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</si>
  <si>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</si>
  <si>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</si>
  <si>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</si>
  <si>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</si>
  <si>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</si>
  <si>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</si>
  <si>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</si>
  <si>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</si>
  <si>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</si>
  <si>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</si>
  <si>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</si>
  <si>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</si>
  <si>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</si>
  <si>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</si>
  <si>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</si>
  <si>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</si>
  <si>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</si>
  <si>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</si>
  <si>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</si>
  <si>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</si>
  <si>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</si>
  <si>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</si>
  <si>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</si>
  <si>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</si>
  <si>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</si>
  <si>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</si>
  <si>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</si>
  <si>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</si>
  <si>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</si>
  <si>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</si>
  <si>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</si>
  <si>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</si>
  <si>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</si>
  <si>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</si>
  <si>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</si>
  <si>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</si>
  <si>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</si>
  <si>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</si>
  <si>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</si>
  <si>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</si>
  <si>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</si>
  <si>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</si>
  <si>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</si>
  <si>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</si>
  <si>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</si>
  <si>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</si>
  <si>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</si>
  <si>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</si>
  <si>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</si>
  <si>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</si>
  <si>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</si>
  <si>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</si>
  <si>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</si>
  <si>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</si>
  <si>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</si>
  <si>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</si>
  <si>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</si>
  <si>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</si>
  <si>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</si>
  <si>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</si>
  <si>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</si>
  <si>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</si>
  <si>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</si>
  <si>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</si>
  <si>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</si>
  <si>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</si>
  <si>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</si>
  <si>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</si>
  <si>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</si>
  <si>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</si>
  <si>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</si>
  <si>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</si>
  <si>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</si>
  <si>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</si>
  <si>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</si>
  <si>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</si>
  <si>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</si>
  <si>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</si>
  <si>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</si>
  <si>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</si>
  <si>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</si>
  <si>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</si>
  <si>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</si>
  <si>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</si>
  <si>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</si>
  <si>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</si>
  <si>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</si>
  <si>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</si>
  <si>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</si>
  <si>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</si>
  <si>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</si>
  <si>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</si>
  <si>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</si>
  <si>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</si>
  <si>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</si>
  <si>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</si>
  <si>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</si>
  <si>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</si>
  <si>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</si>
  <si>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</si>
  <si>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</si>
  <si>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</si>
  <si>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</si>
  <si>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</si>
  <si>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</si>
  <si>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</si>
  <si>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</si>
  <si>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</si>
  <si>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</si>
  <si>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</si>
  <si>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</si>
  <si>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</si>
  <si>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</si>
  <si>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</si>
  <si>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</si>
  <si>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</si>
  <si>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</si>
  <si>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</si>
  <si>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</si>
  <si>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</si>
  <si>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</si>
  <si>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</si>
  <si>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</si>
  <si>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</si>
  <si>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</si>
  <si>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</si>
  <si>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</si>
  <si>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</si>
  <si>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</si>
  <si>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</si>
  <si>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</si>
  <si>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</si>
  <si>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</si>
  <si>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</si>
  <si>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</si>
  <si>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</si>
  <si>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</si>
  <si>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</si>
  <si>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</si>
  <si>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</si>
  <si>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</si>
  <si>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</si>
  <si>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</si>
  <si>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</si>
  <si>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</si>
  <si>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</si>
  <si>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</si>
  <si>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</si>
  <si>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</si>
  <si>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</si>
  <si>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</si>
  <si>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</si>
  <si>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</si>
  <si>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</si>
  <si>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</si>
  <si>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</si>
  <si>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</si>
  <si>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</si>
  <si>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</si>
  <si>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</si>
  <si>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</si>
  <si>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</si>
  <si>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</si>
  <si>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</si>
  <si>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</si>
  <si>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</si>
  <si>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</si>
  <si>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</si>
  <si>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</si>
  <si>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</si>
  <si>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</si>
  <si>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</si>
  <si>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</si>
  <si>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</si>
  <si>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</si>
  <si>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</si>
  <si>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</si>
  <si>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</si>
  <si>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</si>
  <si>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</si>
  <si>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</si>
  <si>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</si>
  <si>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</si>
  <si>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</si>
  <si>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</si>
  <si>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</si>
  <si>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</si>
  <si>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</si>
  <si>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</si>
  <si>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</si>
  <si>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</si>
  <si>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</si>
  <si>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</si>
  <si>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</si>
  <si>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</si>
  <si>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</si>
  <si>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</si>
  <si>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</si>
  <si>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</si>
  <si>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</si>
  <si>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</si>
  <si>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</si>
  <si>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</si>
  <si>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</si>
  <si>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</si>
  <si>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</si>
  <si>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</si>
  <si>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</si>
  <si>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</si>
  <si>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</si>
  <si>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</si>
  <si>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</si>
  <si>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</si>
  <si>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</si>
  <si>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</si>
  <si>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</si>
  <si>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</si>
  <si>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</si>
  <si>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</si>
  <si>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</si>
  <si>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</si>
  <si>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</si>
  <si>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</si>
  <si>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</si>
  <si>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</si>
  <si>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</si>
  <si>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</si>
  <si>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</si>
  <si>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</si>
  <si>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</si>
  <si>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</si>
  <si>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</si>
  <si>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</si>
  <si>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</si>
  <si>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</si>
  <si>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</si>
  <si>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</si>
  <si>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</si>
  <si>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</si>
  <si>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</si>
  <si>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</si>
  <si>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</si>
  <si>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</si>
  <si>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</si>
  <si>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</si>
  <si>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</si>
  <si>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</si>
  <si>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</si>
  <si>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</si>
  <si>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</si>
  <si>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</si>
  <si>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</si>
  <si>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</si>
  <si>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</si>
  <si>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</si>
  <si>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</si>
  <si>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</si>
  <si>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</si>
  <si>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</si>
  <si>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</si>
  <si>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</si>
  <si>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</si>
  <si>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</si>
  <si>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</si>
  <si>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</si>
  <si>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</si>
  <si>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</si>
  <si>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</si>
  <si>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</si>
  <si>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</si>
  <si>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</si>
  <si>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</si>
  <si>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</si>
  <si>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</si>
  <si>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</si>
  <si>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</si>
  <si>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</si>
  <si>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</si>
  <si>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</si>
  <si>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</si>
  <si>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</si>
  <si>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</si>
  <si>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</si>
  <si>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</si>
  <si>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</si>
  <si>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</si>
  <si>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</si>
  <si>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</si>
  <si>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</si>
  <si>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</si>
  <si>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</si>
  <si>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</si>
  <si>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</si>
  <si>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</si>
  <si>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</si>
  <si>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</si>
  <si>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</si>
  <si>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</si>
  <si>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</si>
  <si>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</si>
  <si>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</si>
  <si>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</si>
  <si>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</si>
  <si>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</si>
  <si>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</si>
  <si>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</si>
  <si>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</si>
  <si>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</si>
  <si>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</si>
  <si>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</si>
  <si>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</si>
  <si>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</si>
  <si>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</si>
  <si>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</si>
  <si>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</si>
  <si>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</si>
  <si>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</si>
  <si>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</si>
  <si>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</si>
  <si>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</si>
  <si>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</si>
  <si>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</si>
  <si>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</si>
  <si>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</si>
  <si>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</si>
  <si>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</si>
  <si>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</si>
  <si>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</si>
  <si>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</si>
  <si>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</si>
  <si>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</si>
  <si>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</si>
  <si>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</si>
  <si>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</si>
  <si>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</si>
  <si>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</si>
  <si>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</si>
  <si>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</si>
  <si>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</si>
  <si>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</si>
  <si>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</si>
  <si>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</si>
  <si>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</si>
  <si>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</si>
  <si>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</si>
  <si>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</si>
  <si>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</si>
  <si>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</si>
  <si>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</si>
  <si>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</si>
  <si>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</si>
  <si>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</si>
  <si>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</si>
  <si>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</si>
  <si>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</si>
  <si>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</si>
  <si>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</si>
  <si>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</si>
  <si>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</si>
  <si>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</si>
  <si>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</si>
  <si>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</si>
  <si>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</si>
  <si>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</si>
  <si>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</si>
  <si>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</si>
  <si>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</si>
  <si>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</si>
  <si>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</si>
  <si>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</si>
  <si>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</si>
  <si>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</si>
  <si>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</si>
  <si>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</si>
  <si>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</si>
  <si>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</si>
  <si>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</si>
  <si>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</si>
  <si>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</si>
  <si>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</si>
  <si>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</si>
  <si>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</si>
  <si>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</si>
  <si>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</si>
  <si>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</si>
  <si>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</si>
  <si>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</si>
  <si>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</si>
  <si>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</si>
  <si>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</si>
  <si>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</si>
  <si>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</si>
  <si>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</si>
  <si>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</si>
  <si>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</si>
  <si>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</si>
  <si>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</si>
  <si>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</si>
  <si>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</si>
  <si>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</si>
  <si>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</si>
  <si>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</si>
  <si>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</si>
  <si>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</si>
  <si>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</si>
  <si>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</si>
  <si>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</si>
  <si>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</si>
  <si>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</si>
  <si>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</si>
  <si>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</si>
  <si>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</si>
  <si>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</si>
  <si>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</si>
  <si>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</si>
  <si>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</si>
  <si>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</si>
  <si>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</si>
  <si>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</si>
  <si>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</si>
  <si>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</si>
  <si>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</si>
  <si>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</si>
  <si>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</si>
  <si>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</si>
  <si>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</si>
  <si>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</si>
  <si>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</si>
  <si>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</si>
  <si>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</si>
  <si>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</si>
  <si>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</si>
  <si>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</si>
  <si>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</si>
  <si>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</si>
  <si>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</si>
  <si>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</si>
  <si>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</si>
  <si>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</si>
  <si>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</si>
  <si>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</si>
  <si>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</si>
  <si>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</si>
  <si>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</si>
  <si>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</si>
  <si>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</si>
  <si>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</si>
  <si>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</si>
  <si>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</si>
  <si>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</si>
  <si>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</si>
  <si>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</si>
  <si>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</si>
  <si>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</si>
  <si>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</si>
  <si>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</si>
  <si>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</si>
  <si>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</si>
  <si>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</si>
  <si>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</si>
  <si>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</si>
  <si>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</si>
  <si>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</si>
  <si>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</si>
  <si>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</si>
  <si>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</si>
  <si>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</si>
  <si>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</si>
  <si>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</si>
  <si>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</si>
  <si>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</si>
  <si>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</si>
  <si>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</si>
  <si>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</si>
  <si>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</si>
  <si>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</si>
  <si>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</si>
  <si>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</si>
  <si>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</si>
  <si>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</si>
  <si>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</si>
  <si>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</si>
  <si>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</si>
  <si>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</si>
  <si>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</si>
  <si>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</si>
  <si>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</si>
  <si>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</si>
  <si>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</si>
  <si>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</si>
  <si>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</si>
  <si>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</si>
  <si>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</si>
  <si>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</si>
  <si>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</si>
  <si>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</si>
  <si>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</si>
  <si>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</si>
  <si>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</si>
  <si>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</si>
  <si>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</si>
  <si>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</si>
  <si>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</si>
  <si>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</si>
  <si>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</si>
  <si>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</si>
  <si>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</si>
  <si>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</si>
  <si>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</si>
  <si>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</si>
  <si>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</si>
  <si>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</si>
  <si>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</si>
  <si>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</si>
  <si>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</si>
  <si>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</si>
  <si>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</si>
  <si>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</si>
  <si>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</si>
  <si>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</si>
  <si>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</si>
  <si>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</si>
  <si>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</si>
  <si>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</si>
  <si>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</si>
  <si>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</si>
  <si>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</si>
  <si>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</si>
  <si>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</si>
  <si>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</si>
  <si>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</si>
  <si>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</si>
  <si>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</si>
  <si>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</si>
  <si>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</si>
  <si>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</si>
  <si>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</si>
  <si>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</si>
  <si>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</si>
  <si>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</si>
  <si>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</si>
  <si>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</si>
  <si>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</si>
  <si>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</si>
  <si>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</si>
  <si>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</si>
  <si>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</si>
  <si>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</si>
  <si>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</si>
  <si>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</si>
  <si>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</si>
  <si>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</si>
  <si>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</si>
  <si>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</si>
  <si>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</si>
  <si>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</si>
  <si>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</si>
  <si>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</si>
  <si>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</si>
  <si>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</si>
  <si>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</si>
  <si>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</si>
  <si>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</si>
  <si>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</si>
  <si>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</si>
  <si>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</si>
  <si>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</si>
  <si>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</si>
  <si>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</si>
  <si>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</si>
  <si>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</si>
  <si>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</si>
  <si>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</si>
  <si>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</si>
  <si>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</si>
  <si>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</si>
  <si>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</si>
  <si>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</si>
  <si>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</si>
  <si>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</si>
  <si>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</si>
  <si>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</si>
  <si>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</si>
  <si>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</si>
  <si>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</si>
  <si>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</si>
  <si>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</si>
  <si>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</si>
  <si>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</si>
  <si>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</si>
  <si>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</si>
  <si>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</si>
  <si>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</si>
  <si>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</si>
  <si>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</si>
  <si>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</si>
  <si>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</si>
  <si>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</si>
  <si>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</si>
  <si>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</si>
  <si>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</si>
  <si>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</si>
  <si>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</si>
  <si>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</si>
  <si>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</si>
  <si>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</si>
  <si>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</si>
  <si>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</si>
  <si>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</si>
  <si>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</si>
  <si>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</si>
  <si>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</si>
  <si>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</si>
  <si>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</si>
  <si>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</si>
  <si>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</si>
  <si>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</si>
  <si>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</si>
  <si>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</si>
  <si>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</si>
  <si>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</si>
  <si>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</si>
  <si>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</si>
  <si>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</si>
  <si>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</si>
  <si>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</si>
  <si>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</si>
  <si>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</si>
  <si>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</si>
  <si>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</si>
  <si>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</si>
  <si>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</si>
  <si>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</si>
  <si>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</si>
  <si>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</si>
  <si>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</si>
  <si>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</si>
  <si>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</si>
  <si>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</si>
  <si>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</si>
  <si>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</si>
  <si>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</si>
  <si>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</si>
  <si>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</si>
  <si>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</si>
  <si>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</si>
  <si>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</si>
  <si>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</si>
  <si>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</si>
  <si>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</si>
  <si>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</si>
  <si>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</si>
  <si>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</si>
  <si>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</si>
  <si>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</si>
  <si>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</si>
  <si>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</si>
  <si>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</si>
  <si>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</si>
  <si>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</si>
  <si>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</si>
  <si>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</si>
  <si>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</si>
  <si>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</si>
  <si>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</si>
  <si>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</si>
  <si>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</si>
  <si>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</si>
  <si>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</si>
  <si>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</si>
  <si>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</si>
  <si>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</si>
  <si>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</si>
  <si>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</si>
  <si>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</si>
  <si>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</si>
  <si>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</si>
  <si>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</si>
  <si>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</si>
  <si>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</si>
  <si>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</si>
  <si>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</si>
  <si>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</si>
  <si>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</si>
  <si>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</si>
  <si>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</si>
  <si>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</si>
  <si>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</si>
  <si>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</si>
  <si>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</si>
  <si>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</si>
  <si>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</si>
  <si>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</si>
  <si>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</si>
  <si>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</si>
  <si>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</si>
  <si>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</si>
  <si>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</si>
  <si>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</si>
  <si>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</si>
  <si>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</si>
  <si>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</si>
  <si>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</si>
  <si>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</si>
  <si>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</si>
  <si>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</si>
  <si>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</si>
  <si>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</si>
  <si>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</si>
  <si>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</si>
  <si>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</si>
  <si>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</si>
  <si>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</si>
  <si>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</si>
  <si>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</si>
  <si>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</si>
  <si>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</si>
  <si>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</si>
  <si>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</si>
  <si>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</si>
  <si>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</si>
  <si>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</si>
  <si>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</si>
  <si>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</si>
  <si>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</si>
  <si>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</si>
  <si>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</si>
  <si>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</si>
  <si>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</si>
  <si>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</si>
  <si>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</si>
  <si>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</si>
  <si>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</si>
  <si>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</si>
  <si>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</si>
  <si>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</si>
  <si>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</si>
  <si>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</si>
  <si>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</si>
  <si>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</si>
  <si>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</si>
  <si>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</si>
  <si>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</si>
  <si>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</si>
  <si>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</si>
  <si>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</si>
  <si>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</si>
  <si>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</si>
  <si>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</si>
  <si>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</si>
  <si>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</si>
  <si>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</si>
  <si>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</si>
  <si>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</si>
  <si>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</si>
  <si>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</si>
  <si>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</si>
  <si>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</si>
  <si>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</si>
  <si>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</si>
  <si>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</si>
  <si>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</si>
  <si>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</si>
  <si>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</si>
  <si>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</si>
  <si>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</si>
  <si>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</si>
  <si>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</si>
  <si>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</si>
  <si>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</si>
  <si>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</si>
  <si>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</si>
  <si>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</si>
  <si>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</si>
  <si>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</si>
  <si>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</si>
  <si>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</si>
  <si>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</si>
  <si>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</si>
  <si>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</si>
  <si>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</si>
  <si>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</si>
  <si>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</si>
  <si>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</si>
  <si>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</si>
  <si>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</si>
  <si>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</si>
  <si>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</si>
  <si>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</si>
  <si>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</si>
  <si>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</si>
  <si>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</si>
  <si>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</si>
  <si>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</si>
  <si>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</si>
  <si>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</si>
  <si>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</si>
  <si>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</si>
  <si>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</si>
  <si>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</si>
  <si>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</si>
  <si>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</si>
  <si>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</si>
  <si>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</si>
  <si>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</si>
  <si>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</si>
  <si>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</si>
  <si>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</si>
  <si>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</si>
  <si>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</si>
  <si>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</si>
  <si>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</si>
  <si>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</si>
  <si>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</si>
  <si>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</si>
  <si>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</si>
  <si>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</si>
  <si>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</si>
  <si>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</si>
  <si>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</si>
  <si>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</si>
  <si>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</si>
  <si>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</si>
  <si>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</si>
  <si>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</si>
  <si>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</si>
  <si>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</si>
  <si>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</si>
  <si>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</si>
  <si>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</si>
  <si>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</si>
  <si>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</si>
  <si>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</si>
  <si>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</si>
  <si>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</si>
  <si>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</si>
  <si>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</si>
  <si>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</si>
  <si>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</si>
  <si>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</si>
  <si>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</si>
  <si>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</si>
  <si>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</si>
  <si>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</si>
  <si>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</si>
  <si>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</si>
  <si>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</si>
  <si>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</si>
  <si>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</si>
  <si>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</si>
  <si>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</si>
  <si>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</si>
  <si>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</si>
  <si>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</si>
  <si>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</si>
  <si>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</si>
  <si>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</si>
  <si>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</si>
  <si>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</si>
  <si>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</si>
  <si>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</si>
  <si>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</si>
  <si>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</si>
  <si>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</si>
  <si>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</si>
  <si>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</si>
  <si>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</si>
  <si>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</si>
  <si>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</si>
  <si>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</si>
  <si>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</si>
  <si>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</si>
  <si>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</si>
  <si>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</si>
  <si>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</si>
  <si>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</si>
  <si>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</si>
  <si>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</si>
  <si>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</si>
  <si>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</si>
  <si>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</si>
  <si>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</si>
  <si>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</si>
  <si>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</si>
  <si>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</si>
  <si>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</si>
  <si>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</si>
  <si>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</si>
  <si>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</si>
  <si>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</si>
  <si>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</si>
  <si>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</si>
  <si>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</si>
  <si>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</si>
  <si>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</si>
  <si>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</si>
  <si>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</si>
  <si>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</si>
  <si>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</si>
  <si>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</si>
  <si>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</si>
  <si>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</si>
  <si>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</si>
  <si>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</si>
  <si>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</si>
  <si>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</si>
  <si>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</si>
  <si>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</si>
  <si>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</si>
  <si>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</si>
  <si>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</si>
  <si>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</si>
  <si>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</si>
  <si>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</si>
  <si>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</si>
  <si>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</si>
  <si>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</si>
  <si>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</si>
  <si>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</si>
  <si>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</si>
  <si>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</si>
  <si>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</si>
  <si>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</si>
  <si>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</si>
  <si>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</si>
  <si>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</si>
  <si>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</si>
  <si>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</si>
  <si>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</si>
  <si>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</si>
  <si>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</si>
  <si>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</si>
  <si>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</si>
  <si>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</si>
  <si>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</si>
  <si>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</si>
  <si>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</si>
  <si>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</si>
  <si>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</si>
  <si>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</si>
  <si>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</si>
  <si>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</si>
  <si>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</si>
  <si>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</si>
  <si>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</si>
  <si>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</si>
  <si>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</si>
  <si>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</si>
  <si>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</si>
  <si>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</si>
  <si>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</si>
  <si>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</si>
  <si>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</si>
  <si>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</si>
  <si>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</si>
  <si>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</si>
  <si>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</si>
  <si>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</si>
  <si>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</si>
  <si>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</si>
  <si>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</si>
  <si>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</si>
  <si>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</si>
  <si>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</si>
  <si>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</si>
  <si>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</si>
  <si>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</si>
  <si>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</si>
  <si>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</si>
  <si>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</si>
  <si>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</si>
  <si>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</si>
  <si>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</si>
  <si>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</si>
  <si>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</si>
  <si>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</si>
  <si>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</si>
  <si>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</si>
  <si>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</si>
  <si>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</si>
  <si>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</si>
  <si>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</si>
  <si>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</si>
  <si>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</si>
  <si>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</si>
  <si>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</si>
  <si>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</si>
  <si>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</si>
  <si>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</si>
  <si>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</si>
  <si>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</si>
  <si>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</si>
  <si>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</si>
  <si>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</si>
  <si>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</si>
  <si>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</si>
  <si>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</si>
  <si>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</si>
  <si>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</si>
  <si>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</si>
  <si>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</si>
  <si>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</si>
  <si>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</si>
  <si>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</si>
  <si>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</si>
  <si>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</si>
  <si>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</si>
  <si>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</si>
  <si>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</si>
  <si>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</si>
  <si>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</si>
  <si>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</si>
  <si>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</si>
  <si>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</si>
  <si>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</si>
  <si>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</si>
  <si>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</si>
  <si>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</si>
  <si>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</si>
  <si>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</si>
  <si>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</si>
  <si>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</si>
  <si>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</si>
  <si>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</si>
  <si>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</si>
  <si>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</si>
  <si>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</si>
  <si>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</si>
  <si>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</si>
  <si>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</si>
  <si>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</si>
  <si>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</si>
  <si>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</si>
  <si>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</si>
  <si>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</si>
  <si>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</si>
  <si>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</si>
  <si>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</si>
  <si>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</si>
  <si>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</si>
  <si>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</si>
  <si>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</si>
  <si>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</si>
  <si>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</si>
  <si>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</si>
  <si>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</si>
  <si>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</si>
  <si>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</si>
  <si>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</si>
  <si>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</si>
  <si>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</si>
  <si>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</si>
  <si>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</si>
  <si>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</si>
  <si>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</si>
  <si>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</si>
  <si>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</si>
  <si>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</si>
  <si>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</si>
  <si>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</si>
  <si>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</si>
  <si>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</si>
  <si>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</si>
  <si>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</si>
  <si>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</si>
  <si>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</si>
  <si>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</si>
  <si>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</si>
  <si>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</si>
  <si>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</si>
  <si>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</si>
  <si>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</si>
  <si>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</si>
  <si>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</si>
  <si>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</si>
  <si>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</si>
  <si>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</si>
  <si>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</si>
  <si>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</si>
  <si>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</si>
  <si>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</si>
  <si>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</si>
  <si>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</si>
  <si>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</si>
  <si>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</si>
  <si>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</si>
  <si>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</si>
  <si>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</si>
  <si>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</si>
  <si>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</si>
  <si>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</si>
  <si>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</si>
  <si>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</si>
  <si>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</si>
  <si>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</si>
  <si>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</si>
  <si>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</si>
  <si>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</si>
  <si>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</si>
  <si>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</si>
  <si>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</si>
  <si>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</si>
  <si>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</si>
  <si>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</si>
  <si>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</si>
  <si>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</si>
  <si>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</si>
  <si>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</si>
  <si>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</si>
  <si>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</si>
  <si>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</si>
  <si>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</si>
  <si>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</si>
  <si>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</si>
  <si>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</si>
  <si>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</si>
  <si>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</si>
  <si>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</si>
  <si>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</si>
  <si>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</si>
  <si>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</si>
  <si>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</si>
  <si>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</si>
  <si>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</si>
  <si>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</si>
  <si>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</si>
  <si>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</si>
  <si>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</si>
  <si>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</si>
  <si>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</si>
  <si>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</si>
  <si>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</si>
  <si>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</si>
  <si>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</si>
  <si>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</si>
  <si>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</si>
  <si>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</si>
  <si>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</si>
  <si>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</si>
  <si>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</si>
  <si>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</si>
  <si>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</si>
  <si>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</si>
  <si>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</si>
  <si>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</si>
  <si>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</si>
  <si>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</si>
  <si>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</si>
  <si>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</si>
  <si>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</si>
  <si>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</si>
  <si>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</si>
  <si>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</si>
  <si>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</si>
  <si>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</si>
  <si>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</si>
  <si>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</si>
  <si>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</si>
  <si>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</si>
  <si>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</si>
  <si>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</si>
  <si>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</si>
  <si>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</si>
  <si>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</si>
  <si>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</si>
  <si>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</si>
  <si>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</si>
  <si>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</si>
  <si>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</si>
  <si>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</si>
  <si>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</si>
  <si>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</si>
  <si>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</si>
  <si>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</si>
  <si>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</si>
  <si>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</si>
  <si>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</si>
  <si>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</si>
  <si>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</si>
  <si>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</si>
  <si>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</si>
  <si>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</si>
  <si>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</si>
  <si>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</si>
  <si>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</si>
  <si>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</si>
  <si>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</si>
  <si>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</si>
  <si>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</si>
  <si>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</si>
  <si>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</si>
  <si>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</si>
  <si>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</si>
  <si>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</si>
  <si>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</si>
  <si>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</si>
  <si>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</si>
  <si>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</si>
  <si>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</si>
  <si>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</si>
  <si>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</si>
  <si>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</si>
  <si>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</si>
  <si>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</si>
  <si>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</si>
  <si>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</si>
  <si>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</si>
  <si>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</si>
  <si>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</si>
  <si>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</si>
  <si>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</si>
  <si>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</si>
  <si>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</si>
  <si>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</si>
  <si>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</si>
  <si>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</si>
  <si>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</si>
  <si>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</si>
  <si>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</si>
  <si>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</si>
  <si>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</si>
  <si>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</si>
  <si>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</si>
  <si>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</si>
  <si>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</si>
  <si>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</si>
  <si>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</si>
  <si>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</si>
  <si>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</si>
  <si>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</si>
  <si>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</si>
  <si>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</si>
  <si>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</si>
  <si>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</si>
  <si>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</si>
  <si>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</si>
  <si>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</si>
  <si>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</si>
  <si>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</si>
  <si>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</si>
  <si>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</si>
  <si>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</si>
  <si>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</si>
  <si>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</si>
  <si>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</si>
  <si>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</si>
  <si>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</si>
  <si>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</si>
  <si>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</si>
  <si>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</si>
  <si>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</si>
  <si>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</si>
  <si>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</si>
  <si>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</si>
  <si>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</si>
  <si>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</si>
  <si>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</si>
  <si>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</si>
  <si>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</si>
  <si>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</si>
  <si>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</si>
  <si>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</si>
  <si>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</si>
  <si>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</si>
  <si>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</si>
  <si>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</si>
  <si>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</si>
  <si>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</si>
  <si>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</si>
  <si>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</si>
  <si>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</si>
  <si>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</si>
  <si>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</si>
  <si>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</si>
  <si>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</si>
  <si>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</si>
  <si>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</si>
  <si>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</si>
  <si>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</si>
  <si>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</si>
  <si>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</si>
  <si>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</si>
  <si>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</si>
  <si>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</si>
  <si>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</si>
  <si>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</si>
  <si>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</si>
  <si>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</si>
  <si>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</si>
  <si>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</si>
  <si>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</si>
  <si>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</si>
  <si>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</si>
  <si>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</si>
  <si>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</si>
  <si>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</si>
  <si>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</si>
  <si>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</si>
  <si>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</si>
  <si>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</si>
  <si>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</si>
  <si>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</si>
  <si>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</si>
  <si>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</si>
  <si>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</si>
  <si>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</si>
  <si>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</si>
  <si>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</si>
  <si>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</si>
  <si>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</si>
  <si>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</si>
  <si>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</si>
  <si>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</si>
  <si>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</si>
  <si>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</si>
  <si>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</si>
  <si>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</si>
  <si>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</si>
  <si>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</si>
  <si>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</si>
  <si>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</si>
  <si>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</si>
  <si>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</si>
  <si>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</si>
  <si>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</si>
  <si>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</si>
  <si>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</si>
  <si>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</si>
  <si>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</si>
  <si>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</si>
  <si>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</si>
  <si>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</si>
  <si>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</si>
  <si>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</si>
  <si>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</si>
  <si>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</si>
  <si>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</si>
  <si>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</si>
  <si>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</si>
  <si>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</si>
  <si>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</si>
  <si>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</si>
  <si>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</si>
  <si>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</si>
  <si>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</si>
  <si>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</si>
  <si>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</si>
  <si>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</si>
  <si>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</si>
  <si>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</si>
  <si>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</si>
  <si>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</si>
  <si>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</si>
  <si>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</si>
  <si>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</si>
  <si>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</si>
  <si>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</si>
  <si>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</si>
  <si>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</si>
  <si>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</si>
  <si>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</si>
  <si>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</si>
  <si>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</si>
  <si>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</si>
  <si>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</si>
  <si>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</si>
  <si>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</si>
  <si>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</si>
  <si>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</si>
  <si>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</si>
  <si>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</si>
  <si>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</si>
  <si>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</si>
  <si>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</si>
  <si>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</si>
  <si>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</si>
  <si>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</si>
  <si>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</si>
  <si>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</si>
  <si>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</si>
  <si>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</si>
  <si>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</si>
  <si>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</si>
  <si>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</si>
  <si>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</si>
  <si>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</si>
  <si>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</si>
  <si>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</si>
  <si>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</si>
  <si>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</si>
  <si>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</si>
  <si>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</si>
  <si>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</si>
  <si>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</si>
  <si>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</si>
  <si>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</si>
  <si>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</si>
  <si>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</si>
  <si>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</si>
  <si>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</si>
  <si>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</si>
  <si>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</si>
  <si>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</si>
  <si>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</si>
  <si>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</si>
  <si>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</si>
  <si>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</si>
  <si>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</si>
  <si>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</si>
  <si>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</si>
  <si>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</si>
  <si>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</si>
  <si>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</si>
  <si>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</si>
  <si>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</si>
  <si>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</si>
  <si>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</si>
  <si>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</si>
  <si>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</si>
  <si>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</si>
  <si>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</si>
  <si>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</si>
  <si>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</si>
  <si>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</si>
  <si>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</si>
  <si>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</si>
  <si>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</si>
  <si>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</si>
  <si>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</si>
  <si>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</si>
  <si>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</si>
  <si>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</si>
  <si>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</si>
  <si>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</si>
  <si>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</si>
  <si>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</si>
  <si>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</si>
  <si>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</si>
  <si>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</si>
  <si>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</si>
  <si>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</si>
  <si>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</si>
  <si>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</si>
  <si>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</si>
  <si>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</si>
  <si>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</si>
  <si>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</si>
  <si>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</si>
  <si>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</si>
  <si>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</si>
  <si>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</si>
  <si>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</si>
  <si>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</si>
  <si>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</si>
  <si>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</si>
  <si>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</si>
  <si>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</si>
  <si>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</si>
  <si>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</si>
  <si>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</si>
  <si>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</si>
  <si>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</si>
  <si>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</si>
  <si>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</si>
  <si>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</si>
  <si>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</si>
  <si>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</si>
  <si>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</si>
  <si>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</si>
  <si>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</si>
  <si>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</si>
  <si>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</si>
  <si>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</si>
  <si>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</si>
  <si>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</si>
  <si>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</si>
  <si>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</si>
  <si>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</si>
  <si>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</si>
  <si>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</si>
  <si>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</si>
  <si>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</si>
  <si>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</si>
  <si>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</si>
  <si>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</si>
  <si>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</si>
  <si>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</si>
  <si>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</si>
  <si>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</si>
  <si>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</si>
  <si>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</si>
  <si>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</si>
  <si>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</si>
  <si>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</si>
  <si>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</si>
  <si>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</si>
  <si>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</si>
  <si>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</si>
  <si>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</si>
  <si>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</si>
  <si>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</si>
  <si>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</si>
  <si>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</si>
  <si>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</si>
  <si>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</si>
  <si>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</si>
  <si>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</si>
  <si>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</si>
  <si>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</si>
  <si>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</si>
  <si>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</si>
  <si>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</si>
  <si>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</si>
  <si>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</si>
  <si>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</si>
  <si>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</si>
  <si>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</si>
  <si>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</si>
  <si>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</si>
  <si>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</si>
  <si>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</si>
  <si>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</si>
  <si>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</si>
  <si>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</si>
  <si>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</si>
  <si>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</si>
  <si>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</si>
  <si>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</si>
  <si>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</si>
  <si>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</si>
  <si>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</si>
  <si>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</si>
  <si>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</si>
  <si>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</si>
  <si>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</si>
  <si>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</si>
  <si>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</si>
  <si>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</si>
  <si>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</si>
  <si>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</si>
  <si>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</si>
  <si>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</si>
  <si>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</si>
  <si>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</si>
  <si>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</si>
  <si>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</si>
  <si>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</si>
  <si>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</si>
  <si>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</si>
  <si>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</si>
  <si>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</si>
  <si>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</si>
  <si>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</si>
  <si>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</si>
  <si>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</si>
  <si>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</si>
  <si>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</si>
  <si>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</si>
  <si>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</si>
  <si>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</si>
  <si>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</si>
  <si>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</si>
  <si>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</si>
  <si>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</si>
  <si>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</si>
  <si>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</si>
  <si>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</si>
  <si>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</si>
  <si>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</si>
  <si>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</si>
  <si>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</si>
  <si>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</si>
  <si>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</si>
  <si>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</si>
  <si>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</si>
  <si>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</si>
  <si>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</si>
  <si>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</si>
  <si>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</si>
  <si>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</si>
  <si>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</si>
  <si>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</si>
  <si>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</si>
  <si>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</si>
  <si>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</si>
  <si>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</si>
  <si>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</si>
  <si>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</si>
  <si>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</si>
  <si>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</si>
  <si>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</si>
  <si>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</si>
  <si>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</si>
  <si>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</si>
  <si>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</si>
  <si>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</si>
  <si>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</si>
  <si>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</si>
  <si>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</si>
  <si>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</si>
  <si>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</si>
  <si>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</si>
  <si>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</si>
  <si>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</si>
  <si>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</si>
  <si>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</si>
  <si>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</si>
  <si>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</si>
  <si>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</si>
  <si>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</si>
  <si>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</si>
  <si>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</si>
  <si>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</si>
  <si>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</si>
  <si>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</si>
  <si>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</si>
  <si>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</si>
  <si>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</si>
  <si>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</si>
  <si>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</si>
  <si>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</si>
  <si>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</si>
  <si>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</si>
  <si>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</si>
  <si>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</si>
  <si>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</si>
  <si>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</si>
  <si>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</si>
  <si>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</si>
  <si>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</si>
  <si>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</si>
  <si>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</si>
  <si>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</si>
  <si>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</si>
  <si>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</si>
  <si>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</si>
  <si>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</si>
  <si>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</si>
  <si>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</si>
  <si>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</si>
  <si>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</si>
  <si>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</si>
  <si>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</si>
  <si>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</si>
  <si>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</si>
  <si>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</si>
  <si>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</si>
  <si>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</si>
  <si>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</si>
  <si>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</si>
  <si>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</si>
  <si>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</si>
  <si>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</si>
  <si>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</si>
  <si>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</si>
  <si>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</si>
  <si>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</si>
  <si>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</si>
  <si>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</si>
  <si>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</si>
  <si>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</si>
  <si>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</si>
  <si>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</si>
  <si>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</si>
  <si>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</si>
  <si>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</si>
  <si>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</si>
  <si>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</si>
  <si>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</si>
  <si>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</si>
  <si>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</si>
  <si>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</si>
  <si>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</si>
  <si>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</si>
  <si>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</si>
  <si>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</si>
  <si>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</si>
  <si>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</si>
  <si>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</si>
  <si>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</si>
  <si>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</si>
  <si>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</si>
  <si>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</si>
  <si>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</si>
  <si>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</si>
  <si>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</si>
  <si>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</si>
  <si>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</si>
  <si>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</si>
  <si>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</si>
  <si>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</si>
  <si>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</si>
  <si>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</si>
  <si>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</si>
  <si>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</si>
  <si>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</si>
  <si>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</si>
  <si>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</si>
  <si>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</si>
  <si>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</si>
  <si>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</si>
  <si>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</si>
  <si>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</si>
  <si>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</si>
  <si>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</si>
  <si>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</si>
  <si>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</si>
  <si>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</si>
  <si>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</si>
  <si>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</si>
  <si>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</si>
  <si>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</si>
  <si>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</si>
  <si>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</si>
  <si>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</si>
  <si>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</si>
  <si>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</si>
  <si>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</si>
  <si>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</si>
  <si>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</si>
  <si>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</si>
  <si>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</si>
  <si>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</si>
  <si>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</si>
  <si>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</si>
  <si>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</si>
  <si>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</si>
  <si>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</si>
  <si>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</si>
  <si>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</si>
  <si>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</si>
  <si>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</si>
  <si>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</si>
  <si>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</si>
  <si>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</si>
  <si>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</si>
  <si>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</si>
  <si>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</si>
  <si>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</si>
  <si>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</si>
  <si>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</si>
  <si>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</si>
  <si>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</si>
  <si>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</si>
  <si>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</si>
  <si>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</si>
  <si>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</si>
  <si>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</si>
  <si>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</si>
  <si>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</si>
  <si>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</si>
  <si>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</si>
  <si>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</si>
  <si>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</si>
  <si>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</si>
  <si>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</si>
  <si>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</si>
  <si>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</si>
  <si>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</si>
  <si>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</si>
  <si>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</si>
  <si>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</si>
  <si>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</si>
  <si>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</si>
  <si>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</si>
  <si>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</si>
  <si>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</si>
  <si>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</si>
  <si>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</si>
  <si>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</si>
  <si>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</si>
  <si>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</si>
  <si>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</si>
  <si>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</si>
  <si>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</si>
  <si>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</si>
  <si>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</si>
  <si>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</si>
  <si>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</si>
  <si>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</si>
  <si>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</si>
  <si>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</si>
  <si>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</si>
  <si>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</si>
  <si>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</si>
  <si>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</si>
  <si>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</si>
  <si>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</si>
  <si>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</si>
  <si>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</si>
  <si>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</si>
  <si>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</si>
  <si>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</si>
  <si>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</si>
  <si>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</si>
  <si>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</si>
  <si>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</si>
  <si>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</si>
  <si>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</si>
  <si>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</si>
  <si>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</si>
  <si>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</si>
  <si>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</si>
  <si>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</si>
  <si>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</si>
  <si>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</si>
  <si>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</si>
  <si>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</si>
  <si>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</si>
  <si>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</si>
  <si>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</si>
  <si>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</si>
  <si>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</si>
  <si>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</si>
  <si>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</si>
  <si>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</si>
  <si>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</si>
  <si>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</si>
  <si>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</si>
  <si>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</si>
  <si>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</si>
  <si>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</si>
  <si>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</si>
  <si>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</si>
  <si>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</si>
  <si>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</si>
  <si>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</si>
  <si>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</si>
  <si>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</si>
  <si>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</si>
  <si>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</si>
  <si>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</si>
  <si>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</si>
  <si>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</si>
  <si>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</si>
  <si>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</si>
  <si>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</si>
  <si>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</si>
  <si>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</si>
  <si>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</si>
  <si>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</si>
  <si>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</si>
  <si>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</si>
  <si>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</si>
  <si>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</si>
  <si>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</si>
  <si>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</si>
  <si>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</si>
  <si>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</si>
  <si>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</si>
  <si>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</si>
  <si>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</si>
  <si>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</si>
  <si>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</si>
  <si>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</si>
  <si>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</si>
  <si>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</si>
  <si>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</si>
  <si>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</si>
  <si>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</si>
  <si>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</si>
  <si>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</si>
  <si>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</si>
  <si>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</si>
  <si>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</si>
  <si>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</si>
  <si>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</si>
  <si>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</si>
  <si>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</si>
  <si>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</si>
  <si>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</si>
  <si>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</si>
  <si>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</si>
  <si>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</si>
  <si>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</si>
  <si>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</si>
  <si>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</si>
  <si>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</si>
  <si>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</si>
  <si>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</si>
  <si>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</si>
  <si>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</si>
  <si>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</si>
  <si>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</si>
  <si>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</si>
  <si>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</si>
  <si>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</si>
  <si>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</si>
  <si>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</si>
  <si>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</si>
  <si>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</si>
  <si>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</si>
  <si>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</si>
  <si>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</si>
  <si>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</si>
  <si>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</si>
  <si>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</si>
  <si>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</si>
  <si>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</si>
  <si>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</si>
  <si>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</si>
  <si>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</si>
  <si>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</si>
  <si>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</si>
  <si>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</si>
  <si>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</si>
  <si>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</si>
  <si>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</si>
  <si>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</si>
  <si>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</si>
  <si>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</si>
  <si>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</si>
  <si>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</si>
  <si>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</si>
  <si>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</si>
  <si>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</si>
  <si>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</si>
  <si>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</si>
  <si>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</si>
  <si>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</si>
  <si>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</si>
  <si>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</si>
  <si>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</si>
  <si>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</si>
  <si>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</si>
  <si>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</si>
  <si>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</si>
  <si>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</si>
  <si>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</si>
  <si>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</si>
  <si>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</si>
  <si>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</si>
  <si>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</si>
  <si>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</si>
  <si>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</si>
  <si>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</si>
  <si>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</si>
  <si>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</si>
  <si>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</si>
  <si>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</si>
  <si>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</si>
  <si>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</si>
  <si>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</si>
  <si>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</si>
  <si>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</si>
  <si>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</si>
  <si>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</si>
  <si>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</si>
  <si>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</si>
  <si>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</si>
  <si>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</si>
  <si>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</si>
  <si>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</si>
  <si>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</si>
  <si>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</si>
  <si>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</si>
  <si>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</si>
  <si>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</si>
  <si>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</si>
  <si>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</si>
  <si>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</si>
  <si>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</si>
  <si>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</si>
  <si>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</si>
  <si>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</si>
  <si>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</si>
  <si>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</si>
  <si>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</si>
  <si>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</si>
  <si>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</si>
  <si>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</si>
  <si>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</si>
  <si>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</si>
  <si>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</si>
  <si>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</si>
  <si>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</si>
  <si>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</si>
  <si>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</si>
  <si>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</si>
  <si>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</si>
  <si>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</si>
  <si>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</si>
  <si>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</si>
  <si>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</si>
  <si>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</si>
  <si>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</si>
  <si>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</si>
  <si>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</si>
  <si>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</si>
  <si>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</si>
  <si>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</si>
  <si>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</si>
  <si>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</si>
  <si>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</si>
  <si>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</si>
  <si>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</si>
  <si>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</si>
  <si>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</si>
  <si>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</si>
  <si>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</si>
  <si>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</si>
  <si>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</si>
  <si>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</si>
  <si>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</si>
  <si>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</si>
  <si>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</si>
  <si>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</si>
  <si>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</si>
  <si>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</si>
  <si>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</si>
  <si>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</si>
  <si>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</si>
  <si>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</si>
  <si>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</si>
  <si>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</si>
  <si>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</si>
  <si>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</si>
  <si>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</si>
  <si>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</si>
  <si>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</si>
  <si>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</si>
  <si>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</si>
  <si>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</si>
  <si>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</si>
  <si>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</si>
  <si>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</si>
  <si>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</si>
  <si>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</si>
  <si>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</si>
  <si>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</si>
  <si>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</si>
  <si>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</si>
  <si>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</si>
  <si>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</si>
  <si>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</si>
  <si>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</si>
  <si>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</si>
  <si>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</si>
  <si>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</si>
  <si>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</si>
  <si>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</si>
  <si>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</si>
  <si>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</si>
  <si>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</si>
  <si>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</si>
  <si>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</si>
  <si>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</si>
  <si>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</si>
  <si>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</si>
  <si>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</si>
  <si>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</si>
  <si>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</si>
  <si>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</si>
  <si>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</si>
  <si>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</si>
  <si>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</si>
  <si>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</si>
  <si>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</si>
  <si>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</si>
  <si>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</si>
  <si>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</si>
  <si>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</si>
  <si>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</si>
  <si>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</si>
  <si>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</si>
  <si>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</si>
  <si>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</si>
  <si>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</si>
  <si>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</si>
  <si>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</si>
  <si>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</si>
  <si>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</si>
  <si>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</si>
  <si>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</si>
  <si>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</si>
  <si>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</si>
  <si>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</si>
  <si>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</si>
  <si>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</si>
  <si>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</si>
  <si>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</si>
  <si>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</si>
  <si>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</si>
  <si>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</si>
  <si>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</si>
  <si>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</si>
  <si>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</si>
  <si>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</si>
  <si>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</si>
  <si>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</si>
  <si>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</si>
  <si>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</si>
  <si>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</si>
  <si>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</si>
  <si>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</si>
  <si>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</si>
  <si>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</si>
  <si>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</si>
  <si>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</si>
  <si>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</si>
  <si>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</si>
  <si>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</si>
  <si>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</si>
  <si>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</si>
  <si>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</si>
  <si>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</si>
  <si>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</si>
  <si>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</si>
  <si>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</si>
  <si>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</si>
  <si>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</si>
  <si>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</si>
  <si>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</si>
  <si>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</si>
  <si>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</si>
  <si>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</si>
  <si>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</si>
  <si>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</si>
  <si>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</si>
  <si>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</si>
  <si>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</si>
  <si>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</si>
  <si>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</si>
  <si>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</si>
  <si>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</si>
  <si>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</si>
  <si>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</si>
  <si>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</si>
  <si>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</si>
  <si>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</si>
  <si>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</si>
  <si>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</si>
  <si>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</si>
  <si>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</si>
  <si>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</si>
  <si>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</si>
  <si>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</si>
  <si>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</si>
  <si>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</si>
  <si>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</si>
  <si>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</si>
  <si>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</si>
  <si>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</si>
  <si>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</si>
  <si>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</si>
  <si>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</si>
  <si>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</si>
  <si>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</si>
  <si>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</si>
  <si>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</si>
  <si>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</si>
  <si>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</si>
  <si>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</si>
  <si>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</si>
  <si>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</si>
  <si>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</si>
  <si>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</si>
  <si>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</si>
  <si>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</si>
  <si>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</si>
  <si>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</si>
  <si>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</si>
  <si>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</si>
  <si>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</si>
  <si>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</si>
  <si>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</si>
  <si>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</si>
  <si>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</si>
  <si>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</si>
  <si>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</si>
  <si>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</si>
  <si>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</si>
  <si>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</si>
  <si>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</si>
  <si>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</si>
  <si>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</si>
  <si>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</si>
  <si>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</si>
  <si>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</si>
  <si>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</si>
  <si>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</si>
  <si>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</si>
  <si>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</si>
  <si>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</si>
  <si>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</si>
  <si>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</si>
  <si>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</si>
  <si>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</si>
  <si>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</si>
  <si>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</si>
  <si>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</si>
  <si>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</si>
  <si>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</si>
  <si>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</si>
  <si>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</si>
  <si>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</si>
  <si>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</si>
  <si>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</si>
  <si>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</si>
  <si>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</si>
  <si>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</si>
  <si>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</si>
  <si>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</si>
  <si>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</si>
  <si>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</si>
  <si>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</si>
  <si>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</si>
  <si>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</si>
  <si>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</si>
  <si>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</si>
  <si>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</si>
  <si>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</si>
  <si>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</si>
  <si>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</si>
  <si>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</si>
  <si>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</si>
  <si>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</si>
  <si>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</si>
  <si>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</si>
  <si>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</si>
  <si>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</si>
  <si>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</si>
  <si>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</si>
  <si>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</si>
  <si>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</si>
  <si>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</si>
  <si>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</si>
  <si>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</si>
  <si>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</si>
  <si>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</si>
  <si>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</si>
  <si>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</si>
  <si>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</si>
  <si>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</si>
  <si>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</si>
  <si>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</si>
  <si>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</si>
  <si>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</si>
  <si>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</si>
  <si>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</si>
  <si>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</si>
  <si>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</si>
  <si>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</si>
  <si>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</si>
  <si>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</si>
  <si>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</si>
  <si>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</si>
  <si>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</si>
  <si>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</si>
  <si>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</si>
  <si>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</si>
  <si>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</si>
  <si>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</si>
  <si>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</si>
  <si>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</si>
  <si>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</si>
  <si>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</si>
  <si>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</si>
  <si>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</si>
  <si>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</si>
  <si>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</si>
  <si>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</si>
  <si>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</si>
  <si>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</si>
  <si>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</si>
  <si>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</si>
  <si>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</si>
  <si>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</si>
  <si>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</si>
  <si>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</si>
  <si>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</si>
  <si>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</si>
  <si>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</si>
  <si>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</si>
  <si>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</si>
  <si>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</si>
  <si>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</si>
  <si>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</si>
  <si>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</si>
  <si>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</si>
  <si>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</si>
  <si>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</si>
  <si>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</si>
  <si>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</si>
  <si>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</si>
  <si>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</si>
  <si>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</si>
  <si>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</si>
  <si>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</si>
  <si>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</si>
  <si>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</si>
  <si>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</si>
  <si>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</si>
  <si>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</si>
  <si>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</si>
  <si>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</si>
  <si>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</si>
  <si>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</si>
  <si>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</si>
  <si>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</si>
  <si>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</si>
  <si>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</si>
  <si>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</si>
  <si>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</si>
  <si>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</si>
  <si>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</si>
  <si>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</si>
  <si>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</si>
  <si>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</si>
  <si>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</si>
  <si>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</si>
  <si>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</si>
  <si>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</si>
  <si>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</si>
  <si>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</si>
  <si>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</si>
  <si>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</si>
  <si>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</si>
  <si>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</si>
  <si>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</si>
  <si>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</si>
  <si>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</si>
  <si>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</si>
  <si>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</si>
  <si>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</si>
  <si>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</si>
  <si>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</si>
  <si>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</si>
  <si>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</si>
  <si>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</si>
  <si>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</si>
  <si>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</si>
  <si>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</si>
  <si>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</si>
  <si>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</si>
  <si>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</si>
  <si>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</si>
  <si>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</si>
  <si>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</si>
  <si>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</si>
  <si>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</si>
  <si>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</si>
  <si>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</si>
  <si>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</si>
  <si>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</si>
  <si>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</si>
  <si>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</si>
  <si>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</si>
  <si>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</si>
  <si>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</si>
  <si>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</si>
  <si>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</si>
  <si>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</si>
  <si>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</si>
  <si>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</si>
  <si>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</si>
  <si>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</si>
  <si>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</si>
  <si>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</si>
  <si>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</si>
  <si>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</si>
  <si>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</si>
  <si>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</si>
  <si>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</si>
  <si>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</si>
  <si>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</si>
  <si>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</si>
  <si>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</si>
  <si>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</si>
  <si>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</si>
  <si>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</si>
  <si>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</si>
  <si>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</si>
  <si>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</si>
  <si>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</si>
  <si>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</si>
  <si>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</si>
  <si>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</si>
  <si>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</si>
  <si>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</si>
  <si>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</si>
  <si>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</si>
  <si>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</si>
  <si>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</si>
  <si>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</si>
  <si>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</si>
  <si>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</si>
  <si>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</si>
  <si>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</si>
  <si>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</si>
  <si>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</si>
  <si>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</si>
  <si>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</si>
  <si>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</si>
  <si>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</si>
  <si>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</si>
  <si>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</si>
  <si>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</si>
  <si>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</si>
  <si>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</si>
  <si>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</si>
  <si>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</si>
  <si>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</si>
  <si>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</si>
  <si>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</si>
  <si>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</si>
  <si>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</si>
  <si>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</si>
  <si>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</si>
  <si>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</si>
  <si>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</si>
  <si>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</si>
  <si>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</si>
  <si>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</si>
  <si>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</si>
  <si>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</si>
  <si>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</si>
  <si>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</si>
  <si>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</si>
  <si>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</si>
  <si>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</si>
  <si>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</si>
  <si>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</si>
  <si>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</si>
  <si>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</si>
  <si>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</si>
  <si>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</si>
  <si>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</si>
  <si>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</si>
  <si>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</si>
  <si>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</si>
  <si>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</si>
  <si>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</si>
  <si>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</si>
  <si>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</si>
  <si>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</si>
  <si>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</si>
  <si>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</si>
  <si>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</si>
  <si>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</si>
  <si>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</si>
  <si>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</si>
  <si>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</si>
  <si>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</si>
  <si>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</si>
  <si>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</si>
  <si>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</si>
  <si>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</si>
  <si>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</si>
  <si>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</si>
  <si>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</si>
  <si>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</si>
  <si>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</si>
  <si>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</si>
  <si>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</si>
  <si>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</si>
  <si>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</si>
  <si>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</si>
  <si>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</si>
  <si>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</si>
  <si>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</si>
  <si>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</si>
  <si>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</si>
  <si>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</si>
  <si>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</si>
  <si>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</si>
  <si>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</si>
  <si>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</si>
  <si>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</si>
  <si>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</si>
  <si>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</si>
  <si>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</si>
  <si>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</si>
  <si>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</si>
  <si>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</si>
  <si>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</si>
  <si>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</si>
  <si>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</si>
  <si>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</si>
  <si>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</si>
  <si>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</si>
  <si>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</si>
  <si>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</si>
  <si>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</si>
  <si>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</si>
  <si>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</si>
  <si>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</si>
  <si>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</si>
  <si>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</si>
  <si>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</si>
  <si>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</si>
  <si>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</si>
  <si>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</si>
  <si>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</si>
  <si>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</si>
  <si>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</si>
  <si>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</si>
  <si>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</si>
  <si>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</si>
  <si>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</si>
  <si>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</si>
  <si>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</si>
  <si>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</si>
  <si>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</si>
  <si>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</si>
  <si>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</si>
  <si>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</si>
  <si>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</si>
  <si>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</si>
  <si>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</si>
  <si>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</si>
  <si>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</si>
  <si>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</si>
  <si>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</si>
  <si>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</si>
  <si>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</si>
  <si>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</si>
  <si>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</si>
  <si>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</si>
  <si>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</si>
  <si>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</si>
  <si>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</si>
  <si>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</si>
  <si>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</si>
  <si>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</si>
  <si>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</si>
  <si>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</si>
  <si>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</si>
  <si>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</si>
  <si>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</si>
  <si>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</si>
  <si>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</si>
  <si>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</si>
  <si>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</si>
  <si>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</si>
  <si>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</si>
  <si>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</si>
  <si>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</si>
  <si>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</si>
  <si>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</si>
  <si>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</si>
  <si>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</si>
  <si>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</si>
  <si>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</si>
  <si>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</si>
  <si>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</si>
  <si>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</si>
  <si>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</si>
  <si>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</si>
  <si>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</si>
  <si>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</si>
  <si>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</si>
  <si>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</si>
  <si>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</si>
  <si>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</si>
  <si>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</si>
  <si>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</si>
  <si>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</si>
  <si>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</si>
  <si>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</si>
  <si>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</si>
  <si>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</si>
  <si>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</si>
  <si>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</si>
  <si>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</si>
  <si>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</si>
  <si>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</si>
  <si>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</si>
  <si>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</si>
  <si>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</si>
  <si>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</si>
  <si>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</si>
  <si>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</si>
  <si>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</si>
  <si>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</si>
  <si>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</si>
  <si>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</si>
  <si>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</si>
  <si>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</si>
  <si>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</si>
  <si>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</si>
  <si>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</si>
  <si>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</si>
  <si>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</si>
  <si>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</si>
  <si>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</si>
  <si>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</si>
  <si>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</si>
  <si>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</si>
  <si>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</si>
  <si>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</si>
  <si>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</si>
  <si>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</si>
  <si>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</si>
  <si>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</si>
  <si>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</si>
  <si>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</si>
  <si>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</si>
  <si>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</si>
  <si>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</si>
  <si>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</si>
  <si>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</si>
  <si>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</si>
  <si>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</si>
  <si>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</si>
  <si>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</si>
  <si>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</si>
  <si>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</si>
  <si>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</si>
  <si>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</si>
  <si>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</si>
  <si>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</si>
  <si>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</si>
  <si>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</si>
  <si>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</si>
  <si>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</si>
  <si>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</si>
  <si>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</si>
  <si>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</si>
  <si>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</si>
  <si>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</si>
  <si>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</si>
  <si>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</si>
  <si>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</si>
  <si>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</si>
  <si>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</si>
  <si>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</si>
  <si>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</si>
  <si>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</si>
  <si>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</si>
  <si>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</si>
  <si>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</si>
  <si>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</si>
  <si>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</si>
  <si>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</si>
  <si>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</si>
  <si>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</si>
  <si>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</si>
  <si>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</si>
  <si>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</si>
  <si>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</si>
  <si>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</si>
  <si>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</si>
  <si>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</si>
  <si>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</si>
  <si>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</si>
  <si>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</si>
  <si>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</si>
  <si>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</si>
  <si>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</si>
  <si>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</si>
  <si>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</si>
  <si>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</si>
  <si>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</si>
  <si>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</si>
  <si>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</si>
  <si>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</si>
  <si>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</si>
  <si>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</si>
  <si>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</si>
  <si>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</si>
  <si>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</si>
  <si>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</si>
  <si>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</si>
  <si>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</si>
  <si>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</si>
  <si>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</si>
  <si>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</si>
  <si>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</si>
  <si>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</si>
  <si>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</si>
  <si>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</si>
  <si>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</si>
  <si>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</si>
  <si>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</si>
  <si>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</si>
  <si>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</si>
  <si>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</si>
  <si>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</si>
  <si>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</si>
  <si>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</si>
  <si>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</si>
  <si>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</si>
  <si>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</si>
  <si>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</si>
  <si>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</si>
  <si>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</si>
  <si>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</si>
  <si>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</si>
  <si>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</si>
  <si>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</si>
  <si>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</si>
  <si>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</si>
  <si>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</si>
  <si>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</si>
  <si>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</si>
  <si>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</si>
  <si>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</si>
  <si>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</si>
  <si>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</si>
  <si>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</si>
  <si>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</si>
  <si>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</si>
  <si>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</si>
  <si>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</si>
  <si>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</si>
  <si>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</si>
  <si>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</si>
  <si>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</si>
  <si>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</si>
  <si>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</si>
  <si>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</si>
  <si>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</si>
  <si>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</si>
  <si>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</si>
  <si>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</si>
  <si>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</si>
  <si>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</si>
  <si>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</si>
  <si>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</si>
  <si>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</si>
  <si>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</si>
  <si>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</si>
  <si>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</si>
  <si>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</si>
  <si>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</si>
  <si>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</si>
  <si>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</si>
  <si>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</si>
  <si>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</si>
  <si>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</si>
  <si>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</si>
  <si>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</si>
  <si>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</si>
  <si>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</si>
  <si>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</si>
  <si>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</si>
  <si>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</si>
  <si>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</si>
  <si>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</si>
  <si>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</si>
  <si>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</si>
  <si>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</si>
  <si>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</si>
  <si>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</si>
  <si>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</si>
  <si>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</si>
  <si>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</si>
  <si>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</si>
  <si>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</si>
  <si>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</si>
  <si>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</si>
  <si>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</si>
  <si>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</si>
  <si>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</si>
  <si>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</si>
  <si>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</si>
  <si>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</si>
  <si>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</si>
  <si>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</si>
  <si>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</si>
  <si>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</si>
  <si>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</si>
  <si>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</si>
  <si>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</si>
  <si>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</si>
  <si>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</si>
  <si>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</si>
  <si>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</si>
  <si>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</si>
  <si>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</si>
  <si>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</si>
  <si>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</si>
  <si>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</si>
  <si>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</si>
  <si>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</si>
  <si>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</si>
  <si>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</si>
  <si>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</si>
  <si>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</si>
  <si>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</si>
  <si>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</si>
  <si>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</si>
  <si>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</si>
  <si>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</si>
  <si>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</si>
  <si>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</si>
  <si>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</si>
  <si>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</si>
  <si>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</si>
  <si>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</si>
  <si>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</si>
  <si>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</si>
  <si>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</si>
  <si>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</si>
  <si>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</si>
  <si>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</si>
  <si>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</si>
  <si>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</si>
  <si>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</si>
  <si>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</si>
  <si>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</si>
  <si>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</si>
  <si>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</si>
  <si>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</si>
  <si>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</si>
  <si>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</si>
  <si>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</si>
  <si>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</si>
  <si>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</si>
  <si>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</si>
  <si>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</si>
  <si>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</si>
  <si>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</si>
  <si>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</si>
  <si>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</si>
  <si>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</si>
  <si>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</si>
  <si>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</si>
  <si>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</si>
  <si>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</si>
  <si>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</si>
  <si>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</si>
  <si>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</si>
  <si>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</si>
  <si>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</si>
  <si>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</si>
  <si>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</si>
  <si>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</si>
  <si>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</si>
  <si>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</si>
  <si>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</si>
  <si>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</si>
  <si>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</si>
  <si>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</si>
  <si>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</si>
  <si>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</si>
  <si>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</si>
  <si>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</si>
  <si>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</si>
  <si>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</si>
  <si>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</si>
  <si>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</si>
  <si>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</si>
  <si>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</si>
  <si>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</si>
  <si>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</si>
  <si>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</si>
  <si>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</si>
  <si>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</si>
  <si>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</si>
  <si>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</si>
  <si>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</si>
  <si>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</si>
  <si>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</si>
  <si>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</si>
  <si>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</si>
  <si>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</si>
  <si>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</si>
  <si>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</si>
  <si>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</si>
  <si>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</si>
  <si>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</si>
  <si>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</si>
  <si>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</si>
  <si>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</si>
  <si>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</si>
  <si>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</si>
  <si>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</si>
  <si>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</si>
  <si>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</si>
  <si>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</si>
  <si>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</si>
  <si>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</si>
  <si>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</si>
  <si>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</si>
  <si>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</si>
  <si>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</si>
  <si>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</si>
  <si>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</si>
  <si>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</si>
  <si>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</si>
  <si>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</si>
  <si>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</si>
  <si>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</si>
  <si>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</si>
  <si>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</si>
  <si>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</si>
  <si>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</si>
  <si>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</si>
  <si>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</si>
  <si>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</si>
  <si>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</si>
  <si>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</si>
  <si>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</si>
  <si>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</si>
  <si>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</si>
  <si>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</si>
  <si>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</si>
  <si>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</si>
  <si>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</si>
  <si>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</si>
  <si>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</si>
  <si>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</si>
  <si>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</si>
  <si>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</si>
  <si>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</si>
  <si>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</si>
  <si>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</si>
  <si>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</si>
  <si>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</si>
  <si>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</si>
  <si>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</si>
  <si>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</si>
  <si>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</si>
  <si>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</si>
  <si>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</si>
  <si>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</si>
  <si>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</si>
  <si>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</si>
  <si>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</si>
  <si>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</si>
  <si>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</si>
  <si>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</si>
  <si>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</si>
  <si>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</si>
  <si>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</si>
  <si>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</si>
  <si>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</si>
  <si>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</si>
  <si>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</si>
  <si>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</si>
  <si>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</si>
  <si>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</si>
  <si>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</si>
  <si>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</si>
  <si>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</si>
  <si>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</si>
  <si>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</si>
  <si>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</si>
  <si>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</si>
  <si>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</si>
  <si>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</si>
  <si>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</si>
  <si>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</si>
  <si>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</si>
  <si>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</si>
  <si>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</si>
  <si>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</si>
  <si>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</si>
  <si>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</si>
  <si>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</si>
  <si>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</si>
  <si>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</si>
  <si>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</si>
  <si>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</si>
  <si>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</si>
  <si>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</si>
  <si>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</si>
  <si>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</si>
  <si>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</si>
  <si>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</si>
  <si>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</si>
  <si>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</si>
  <si>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</si>
  <si>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</si>
  <si>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</si>
  <si>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</si>
  <si>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</si>
  <si>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</si>
  <si>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</si>
  <si>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</si>
  <si>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</si>
  <si>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</si>
  <si>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</si>
  <si>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</si>
  <si>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</si>
  <si>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</si>
  <si>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</si>
  <si>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</si>
  <si>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</si>
  <si>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</si>
  <si>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</si>
  <si>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</si>
  <si>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</si>
  <si>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</si>
  <si>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</si>
  <si>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</si>
  <si>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</si>
  <si>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</si>
  <si>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</si>
  <si>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</si>
  <si>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</si>
  <si>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</si>
  <si>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</si>
  <si>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</si>
  <si>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</si>
  <si>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</si>
  <si>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</si>
  <si>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</si>
  <si>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</si>
  <si>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</si>
  <si>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</si>
  <si>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</si>
  <si>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</si>
  <si>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</si>
  <si>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</si>
  <si>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</si>
  <si>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</si>
  <si>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</si>
  <si>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</si>
  <si>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</si>
  <si>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</si>
  <si>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</si>
  <si>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</si>
  <si>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</si>
  <si>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</si>
  <si>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</si>
  <si>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</si>
  <si>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</si>
  <si>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</si>
  <si>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</si>
  <si>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</si>
  <si>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</si>
  <si>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</si>
  <si>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</si>
  <si>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</si>
  <si>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</si>
  <si>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</si>
  <si>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</si>
  <si>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</si>
  <si>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</si>
  <si>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</si>
  <si>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</si>
  <si>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</si>
  <si>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</si>
  <si>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</si>
  <si>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</si>
  <si>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</si>
  <si>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</si>
  <si>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</si>
  <si>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</si>
  <si>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</si>
  <si>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</si>
  <si>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</si>
  <si>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</si>
  <si>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</si>
  <si>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</si>
  <si>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</si>
  <si>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</si>
  <si>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</si>
  <si>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</si>
  <si>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</si>
  <si>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</si>
  <si>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</si>
  <si>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</si>
  <si>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</si>
  <si>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</si>
  <si>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</si>
  <si>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</si>
  <si>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</si>
  <si>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</si>
  <si>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</si>
  <si>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</si>
  <si>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</si>
  <si>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</si>
  <si>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</si>
  <si>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</si>
  <si>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</si>
  <si>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</si>
  <si>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</si>
  <si>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</si>
  <si>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</si>
  <si>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</si>
  <si>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</si>
  <si>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</si>
  <si>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</si>
  <si>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</si>
  <si>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</si>
  <si>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</si>
  <si>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</si>
  <si>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</si>
  <si>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</si>
  <si>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</si>
  <si>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</si>
  <si>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</si>
  <si>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</si>
  <si>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</si>
  <si>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</si>
  <si>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</si>
  <si>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</si>
  <si>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</si>
  <si>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</si>
  <si>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</si>
  <si>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</si>
  <si>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</si>
  <si>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</si>
  <si>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</si>
  <si>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</si>
  <si>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</si>
  <si>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</si>
  <si>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</si>
  <si>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</si>
  <si>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</si>
  <si>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</si>
  <si>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</si>
  <si>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</si>
  <si>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</si>
  <si>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</si>
  <si>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</si>
  <si>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</si>
  <si>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</si>
  <si>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</si>
  <si>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</si>
  <si>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</si>
  <si>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</si>
  <si>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</si>
  <si>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</si>
  <si>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</si>
  <si>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</si>
  <si>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</si>
  <si>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</si>
  <si>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</si>
  <si>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</si>
  <si>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</si>
  <si>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</si>
  <si>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</si>
  <si>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</si>
  <si>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</si>
  <si>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</si>
  <si>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</si>
  <si>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</si>
  <si>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</si>
  <si>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</si>
  <si>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</si>
  <si>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</si>
  <si>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</si>
  <si>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</si>
  <si>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</si>
  <si>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</si>
  <si>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</si>
  <si>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</si>
  <si>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</si>
  <si>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</si>
  <si>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</si>
  <si>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</si>
  <si>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</si>
  <si>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</si>
  <si>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</si>
  <si>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</si>
  <si>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</si>
  <si>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</si>
  <si>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</si>
  <si>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</si>
  <si>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</si>
  <si>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</si>
  <si>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</si>
  <si>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</si>
  <si>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</si>
  <si>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</si>
  <si>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</si>
  <si>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</si>
  <si>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</si>
  <si>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</si>
  <si>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</si>
  <si>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</si>
  <si>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</si>
  <si>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</si>
  <si>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</si>
  <si>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</si>
  <si>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</si>
  <si>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</si>
  <si>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</si>
  <si>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</si>
  <si>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</si>
  <si>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</si>
  <si>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</si>
  <si>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</si>
  <si>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</si>
  <si>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</si>
  <si>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</si>
  <si>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</si>
  <si>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</si>
  <si>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</si>
  <si>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</si>
  <si>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</si>
  <si>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</si>
  <si>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</si>
  <si>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</si>
  <si>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</si>
  <si>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</si>
  <si>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</si>
  <si>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</si>
  <si>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</si>
  <si>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</si>
  <si>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</si>
  <si>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</si>
  <si>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</si>
  <si>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</si>
  <si>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</si>
  <si>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</si>
  <si>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</si>
  <si>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</si>
  <si>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</si>
  <si>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</si>
  <si>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</si>
  <si>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</si>
  <si>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</si>
  <si>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</si>
  <si>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</si>
  <si>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</si>
  <si>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</si>
  <si>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</si>
  <si>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</si>
  <si>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</si>
  <si>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</si>
  <si>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</si>
  <si>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</si>
  <si>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</si>
  <si>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</si>
  <si>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</si>
  <si>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</si>
  <si>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</si>
  <si>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</si>
  <si>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</si>
  <si>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</si>
  <si>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</si>
  <si>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</si>
  <si>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</si>
  <si>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</si>
  <si>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</si>
  <si>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</si>
  <si>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</si>
  <si>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</si>
  <si>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</si>
  <si>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</si>
  <si>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</si>
  <si>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</si>
  <si>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</si>
  <si>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</si>
  <si>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</si>
  <si>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</si>
  <si>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</si>
  <si>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</si>
  <si>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</si>
  <si>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</si>
  <si>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</si>
  <si>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</si>
  <si>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</si>
  <si>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</si>
  <si>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</si>
  <si>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</si>
  <si>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</si>
  <si>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</si>
  <si>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</si>
  <si>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</si>
  <si>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</si>
  <si>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</si>
  <si>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</si>
  <si>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</si>
  <si>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</si>
  <si>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</si>
  <si>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</si>
  <si>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</si>
  <si>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</si>
  <si>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</si>
  <si>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</si>
  <si>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</si>
  <si>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</si>
  <si>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</si>
  <si>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</si>
  <si>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</si>
  <si>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</si>
  <si>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</si>
  <si>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</si>
  <si>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</si>
  <si>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</si>
  <si>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</si>
  <si>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</si>
  <si>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</si>
  <si>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</si>
  <si>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</si>
  <si>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</si>
  <si>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</si>
  <si>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</si>
  <si>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</si>
  <si>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</si>
  <si>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</si>
  <si>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</si>
  <si>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</si>
  <si>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</si>
  <si>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</si>
  <si>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</si>
  <si>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</si>
  <si>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</si>
  <si>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</si>
  <si>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</si>
  <si>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</si>
  <si>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</si>
  <si>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</si>
  <si>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</si>
  <si>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</si>
  <si>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</si>
  <si>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</si>
  <si>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</si>
  <si>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</si>
  <si>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</si>
  <si>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</si>
  <si>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</si>
  <si>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</si>
  <si>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</si>
  <si>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</si>
  <si>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</si>
  <si>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</si>
  <si>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</si>
  <si>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</si>
  <si>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</si>
  <si>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</si>
  <si>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</si>
  <si>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</si>
  <si>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</si>
  <si>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</si>
  <si>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</si>
  <si>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</si>
  <si>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</si>
  <si>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</si>
  <si>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</si>
  <si>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</si>
  <si>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</si>
  <si>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</si>
  <si>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</si>
  <si>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</si>
  <si>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</si>
  <si>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</si>
  <si>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</si>
  <si>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</si>
  <si>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</si>
  <si>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</si>
  <si>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</si>
  <si>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</si>
  <si>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</si>
  <si>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</si>
  <si>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</si>
  <si>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</si>
  <si>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</si>
  <si>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</si>
  <si>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</si>
  <si>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</si>
  <si>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</si>
  <si>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</si>
  <si>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</si>
  <si>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</si>
  <si>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</si>
  <si>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</si>
  <si>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</si>
  <si>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</si>
  <si>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</si>
  <si>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</si>
  <si>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</si>
  <si>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</si>
  <si>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</si>
  <si>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</si>
  <si>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</si>
  <si>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</si>
  <si>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</si>
  <si>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</si>
  <si>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</si>
  <si>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</si>
  <si>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</si>
  <si>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</si>
  <si>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</si>
  <si>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</si>
  <si>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</si>
  <si>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</si>
  <si>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</si>
  <si>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</si>
  <si>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</si>
  <si>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</si>
  <si>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</si>
  <si>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</si>
  <si>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</si>
  <si>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</si>
  <si>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</si>
  <si>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</si>
  <si>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</si>
  <si>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</si>
  <si>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</si>
  <si>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</si>
  <si>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</si>
  <si>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</si>
  <si>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</si>
  <si>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</si>
  <si>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</si>
  <si>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</si>
  <si>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</si>
  <si>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</si>
  <si>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</si>
  <si>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</si>
  <si>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</si>
  <si>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</si>
  <si>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</si>
  <si>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</si>
  <si>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</si>
  <si>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</si>
  <si>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</si>
  <si>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</si>
  <si>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</si>
  <si>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</si>
  <si>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</si>
  <si>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</si>
  <si>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</si>
  <si>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</si>
  <si>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</si>
  <si>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</si>
  <si>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</si>
  <si>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</si>
  <si>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</si>
  <si>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</si>
  <si>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</si>
  <si>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</si>
  <si>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</si>
  <si>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</si>
  <si>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</si>
  <si>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</si>
  <si>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</si>
  <si>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</si>
  <si>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</si>
  <si>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</si>
  <si>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</si>
  <si>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</si>
  <si>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</si>
  <si>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</si>
  <si>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</si>
  <si>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</si>
  <si>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</si>
  <si>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</si>
  <si>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</si>
  <si>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</si>
  <si>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</si>
  <si>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</si>
  <si>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</si>
  <si>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</si>
  <si>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</si>
  <si>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</si>
  <si>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</si>
  <si>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</si>
  <si>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</si>
  <si>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</si>
  <si>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</si>
  <si>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</si>
  <si>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</si>
  <si>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</si>
  <si>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</si>
  <si>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</si>
  <si>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</si>
  <si>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</si>
  <si>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</si>
  <si>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</si>
  <si>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</si>
  <si>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</si>
  <si>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</si>
  <si>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</si>
  <si>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</si>
  <si>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</si>
  <si>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</si>
  <si>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</si>
  <si>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</si>
  <si>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</si>
  <si>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</si>
  <si>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</si>
  <si>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</si>
  <si>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</si>
  <si>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</si>
  <si>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</si>
  <si>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</si>
  <si>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</si>
  <si>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</si>
  <si>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</si>
  <si>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</si>
  <si>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</si>
  <si>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</si>
  <si>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</si>
  <si>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</si>
  <si>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</si>
  <si>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</si>
  <si>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</si>
  <si>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</si>
  <si>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</si>
  <si>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</si>
  <si>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</si>
  <si>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</si>
  <si>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</si>
  <si>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</si>
  <si>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</si>
  <si>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</si>
  <si>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</si>
  <si>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</si>
  <si>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</si>
  <si>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</si>
  <si>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</si>
  <si>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</si>
  <si>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</si>
  <si>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</si>
  <si>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</si>
  <si>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</si>
  <si>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</si>
  <si>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</si>
  <si>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</si>
  <si>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</si>
  <si>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</si>
  <si>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</si>
  <si>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</si>
  <si>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</si>
  <si>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</si>
  <si>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</si>
  <si>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</si>
  <si>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</si>
  <si>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</si>
  <si>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</si>
  <si>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</si>
  <si>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</si>
  <si>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</si>
  <si>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</si>
  <si>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</si>
  <si>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</si>
  <si>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</si>
  <si>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</si>
  <si>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</si>
  <si>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</si>
  <si>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</si>
  <si>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</si>
  <si>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</si>
  <si>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</si>
  <si>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</si>
  <si>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</si>
  <si>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</si>
  <si>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</si>
  <si>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</si>
  <si>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</si>
  <si>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</si>
  <si>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</si>
  <si>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</si>
  <si>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</si>
  <si>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</si>
  <si>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</si>
  <si>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</si>
  <si>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</si>
  <si>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</si>
  <si>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</si>
  <si>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</si>
  <si>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</si>
  <si>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</si>
  <si>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</si>
  <si>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</si>
  <si>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</si>
  <si>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</si>
  <si>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</si>
  <si>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</si>
  <si>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</si>
  <si>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</si>
  <si>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</si>
  <si>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</si>
  <si>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</si>
  <si>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</si>
  <si>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</si>
  <si>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</si>
  <si>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</si>
  <si>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</si>
  <si>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</si>
  <si>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</si>
  <si>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</si>
  <si>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</si>
  <si>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</si>
  <si>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</si>
  <si>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</si>
  <si>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</si>
  <si>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</si>
  <si>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</si>
  <si>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</si>
  <si>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</si>
  <si>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</si>
  <si>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</si>
  <si>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</si>
  <si>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</si>
  <si>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</si>
  <si>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</si>
  <si>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</si>
  <si>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</si>
  <si>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</si>
  <si>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</si>
  <si>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</si>
  <si>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</si>
  <si>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</si>
  <si>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</si>
  <si>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</si>
  <si>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</si>
  <si>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</si>
  <si>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</si>
  <si>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</si>
  <si>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</si>
  <si>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</si>
  <si>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</si>
  <si>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</si>
  <si>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</si>
  <si>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</si>
  <si>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</si>
  <si>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</si>
  <si>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</si>
  <si>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</si>
  <si>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</si>
  <si>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</si>
  <si>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</si>
  <si>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</si>
  <si>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</si>
  <si>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</si>
  <si>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</si>
  <si>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</si>
  <si>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</si>
  <si>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</si>
  <si>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</si>
  <si>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</si>
  <si>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</si>
  <si>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</si>
  <si>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</si>
  <si>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</si>
  <si>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</si>
  <si>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</si>
  <si>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</si>
  <si>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</si>
  <si>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</si>
  <si>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</si>
  <si>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</si>
  <si>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</si>
  <si>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</si>
  <si>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</si>
  <si>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</si>
  <si>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</si>
  <si>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</si>
  <si>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</si>
  <si>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</si>
  <si>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</si>
  <si>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</si>
  <si>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</si>
  <si>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</si>
  <si>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</si>
  <si>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</si>
  <si>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</si>
  <si>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</si>
  <si>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</si>
  <si>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</si>
  <si>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</si>
  <si>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</si>
  <si>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</si>
  <si>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</si>
  <si>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</si>
  <si>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</si>
  <si>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</si>
  <si>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</si>
  <si>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</si>
  <si>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</si>
  <si>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</si>
  <si>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</si>
  <si>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</si>
  <si>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</si>
  <si>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</si>
  <si>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</si>
  <si>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</si>
  <si>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</si>
  <si>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</si>
  <si>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</si>
  <si>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</si>
  <si>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</si>
  <si>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</si>
  <si>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</si>
  <si>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</si>
  <si>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</si>
  <si>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</si>
  <si>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</si>
  <si>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</si>
  <si>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</si>
  <si>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</si>
  <si>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</si>
  <si>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</si>
  <si>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</si>
  <si>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</si>
  <si>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</si>
  <si>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</si>
  <si>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</si>
  <si>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</si>
  <si>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</si>
  <si>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</si>
  <si>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</si>
  <si>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</si>
  <si>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</si>
  <si>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</si>
  <si>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</si>
  <si>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</si>
  <si>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</si>
  <si>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</si>
  <si>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</si>
  <si>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</si>
  <si>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</si>
  <si>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</si>
  <si>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</si>
  <si>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</si>
  <si>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</si>
  <si>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</si>
  <si>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</si>
  <si>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</si>
  <si>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</si>
  <si>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</si>
  <si>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</si>
  <si>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</si>
  <si>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</si>
  <si>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</si>
  <si>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</si>
  <si>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</si>
  <si>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</si>
  <si>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</si>
  <si>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</si>
  <si>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</si>
  <si>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</si>
  <si>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</si>
  <si>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</si>
  <si>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</si>
  <si>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</si>
  <si>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</si>
  <si>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</si>
  <si>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</si>
  <si>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</si>
  <si>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</si>
  <si>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</si>
  <si>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</si>
  <si>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</si>
  <si>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</si>
  <si>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</si>
  <si>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</si>
  <si>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</si>
  <si>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</si>
  <si>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</si>
  <si>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</si>
  <si>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</si>
  <si>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</si>
  <si>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</si>
  <si>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</si>
  <si>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</si>
  <si>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</si>
  <si>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</si>
  <si>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</si>
  <si>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</si>
  <si>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</si>
  <si>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</si>
  <si>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</si>
  <si>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</si>
  <si>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</si>
  <si>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</si>
  <si>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</si>
  <si>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</si>
  <si>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</si>
  <si>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</si>
  <si>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</si>
  <si>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</si>
  <si>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</si>
  <si>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</si>
  <si>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</si>
  <si>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</si>
  <si>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</si>
  <si>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</si>
  <si>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</si>
  <si>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</si>
  <si>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</si>
  <si>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</si>
  <si>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</si>
  <si>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</si>
  <si>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</si>
  <si>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</si>
  <si>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</si>
  <si>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</si>
  <si>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</si>
  <si>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</si>
  <si>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</si>
  <si>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</si>
  <si>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</si>
  <si>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</si>
  <si>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</si>
  <si>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</si>
  <si>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</si>
  <si>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</si>
  <si>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</si>
  <si>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</si>
  <si>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</si>
  <si>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</si>
  <si>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</si>
  <si>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</si>
  <si>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</si>
  <si>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</si>
  <si>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</si>
  <si>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</si>
  <si>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</si>
  <si>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</si>
  <si>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</si>
  <si>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</si>
  <si>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</si>
  <si>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</si>
  <si>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</si>
  <si>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</si>
  <si>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</si>
  <si>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</si>
  <si>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</si>
  <si>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</si>
  <si>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</si>
  <si>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</si>
  <si>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</si>
  <si>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</si>
  <si>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</si>
  <si>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</si>
  <si>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</si>
  <si>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</si>
  <si>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</si>
  <si>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</si>
  <si>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</si>
  <si>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</si>
  <si>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</si>
  <si>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</si>
  <si>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</si>
  <si>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</si>
  <si>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</si>
  <si>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</si>
  <si>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</si>
  <si>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</si>
  <si>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</si>
  <si>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</si>
  <si>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</si>
  <si>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</si>
  <si>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</si>
  <si>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</si>
  <si>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</si>
  <si>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</si>
  <si>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</si>
  <si>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</si>
  <si>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</si>
  <si>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</si>
  <si>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</si>
  <si>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</si>
  <si>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</si>
  <si>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</si>
  <si>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</si>
  <si>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</si>
  <si>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</si>
  <si>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</si>
  <si>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</si>
  <si>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</si>
  <si>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</si>
  <si>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</si>
  <si>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</si>
  <si>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</si>
  <si>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</si>
  <si>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</si>
  <si>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</si>
  <si>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</si>
  <si>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</si>
  <si>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</si>
  <si>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</si>
  <si>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</si>
  <si>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</si>
  <si>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</si>
  <si>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</si>
  <si>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</si>
  <si>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</si>
  <si>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</si>
  <si>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</si>
  <si>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</si>
  <si>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</si>
  <si>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</si>
  <si>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</si>
  <si>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</si>
  <si>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</si>
  <si>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</si>
  <si>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</si>
  <si>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</si>
  <si>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</si>
  <si>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</si>
  <si>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</si>
  <si>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</si>
  <si>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</si>
  <si>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</si>
  <si>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</si>
  <si>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</si>
  <si>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</si>
  <si>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</si>
  <si>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</si>
  <si>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</si>
  <si>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</si>
  <si>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</si>
  <si>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</si>
  <si>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</si>
  <si>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</si>
  <si>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</si>
  <si>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</si>
  <si>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</si>
  <si>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</si>
  <si>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</si>
  <si>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</si>
  <si>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</si>
  <si>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</si>
  <si>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</si>
  <si>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</si>
  <si>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</si>
  <si>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</si>
  <si>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</si>
  <si>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</si>
  <si>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</si>
  <si>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</si>
  <si>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</si>
  <si>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</si>
  <si>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</si>
  <si>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</si>
  <si>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</si>
  <si>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</si>
  <si>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</si>
  <si>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</si>
  <si>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</si>
  <si>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</si>
  <si>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</si>
  <si>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</si>
  <si>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</si>
  <si>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</si>
  <si>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</si>
  <si>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</si>
  <si>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</si>
  <si>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</si>
  <si>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</si>
  <si>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</si>
  <si>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</si>
  <si>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</si>
  <si>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</si>
  <si>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</si>
  <si>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</si>
  <si>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</si>
  <si>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</si>
  <si>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</si>
  <si>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</si>
  <si>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</si>
  <si>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</si>
  <si>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</si>
  <si>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</si>
  <si>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</si>
  <si>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</si>
  <si>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</si>
  <si>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</si>
  <si>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</si>
  <si>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</si>
  <si>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</si>
  <si>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</si>
  <si>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</si>
  <si>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</si>
  <si>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</si>
  <si>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</si>
  <si>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</si>
  <si>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</si>
  <si>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</si>
  <si>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</si>
  <si>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</si>
  <si>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</si>
  <si>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</si>
  <si>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</si>
  <si>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</si>
  <si>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</si>
  <si>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</si>
  <si>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</si>
  <si>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</si>
  <si>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</si>
  <si>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</si>
  <si>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</si>
  <si>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</si>
  <si>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</si>
  <si>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</si>
  <si>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</si>
  <si>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</si>
  <si>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</si>
  <si>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</si>
  <si>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</si>
  <si>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</si>
  <si>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</si>
  <si>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</si>
  <si>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</si>
  <si>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</si>
  <si>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</si>
  <si>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</si>
  <si>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</si>
  <si>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</si>
  <si>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</si>
  <si>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</si>
  <si>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</si>
  <si>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</si>
  <si>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</si>
  <si>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</si>
  <si>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</si>
  <si>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</si>
  <si>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</si>
  <si>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</si>
  <si>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</si>
  <si>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</si>
  <si>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</si>
  <si>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</si>
  <si>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</si>
  <si>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</si>
  <si>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</si>
  <si>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</si>
  <si>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</si>
  <si>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</si>
  <si>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</si>
  <si>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</si>
  <si>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</si>
  <si>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</si>
  <si>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</si>
  <si>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</si>
  <si>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</si>
  <si>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</si>
  <si>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</si>
  <si>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</si>
  <si>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</si>
  <si>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</si>
  <si>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</si>
  <si>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</si>
  <si>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</si>
  <si>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</si>
  <si>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</si>
  <si>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</si>
  <si>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</si>
  <si>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</si>
  <si>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</si>
  <si>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</si>
  <si>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</si>
  <si>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</si>
  <si>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</si>
  <si>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</si>
  <si>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</si>
  <si>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</si>
  <si>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</si>
  <si>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</si>
  <si>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</si>
  <si>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</si>
  <si>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</si>
  <si>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</si>
  <si>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</si>
  <si>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</si>
  <si>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</si>
  <si>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</si>
  <si>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</si>
  <si>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</si>
  <si>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</si>
  <si>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</si>
  <si>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</si>
  <si>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</si>
  <si>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</si>
  <si>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</si>
  <si>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</si>
  <si>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</si>
  <si>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</si>
  <si>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</si>
  <si>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</si>
  <si>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</si>
  <si>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</si>
  <si>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</si>
  <si>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</si>
  <si>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</si>
  <si>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</si>
  <si>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</si>
  <si>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</si>
  <si>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</si>
  <si>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</si>
  <si>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</si>
  <si>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</si>
  <si>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</si>
  <si>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</si>
  <si>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</si>
  <si>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</si>
  <si>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</si>
  <si>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</si>
  <si>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</si>
  <si>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</si>
  <si>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</si>
  <si>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</si>
  <si>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</si>
  <si>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</si>
  <si>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</si>
  <si>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</si>
  <si>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</si>
  <si>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</si>
  <si>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</si>
  <si>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</si>
  <si>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</si>
  <si>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</si>
  <si>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</si>
  <si>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</si>
  <si>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</si>
  <si>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</si>
  <si>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</si>
  <si>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</si>
  <si>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</si>
  <si>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</si>
  <si>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</si>
  <si>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</si>
  <si>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</si>
  <si>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</si>
  <si>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</si>
  <si>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</si>
  <si>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</si>
  <si>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</si>
  <si>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</si>
  <si>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</si>
  <si>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</si>
  <si>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</si>
  <si>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</si>
  <si>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</si>
  <si>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</si>
  <si>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</si>
  <si>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</si>
  <si>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</si>
  <si>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</si>
  <si>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</si>
  <si>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</si>
  <si>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</si>
  <si>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</si>
  <si>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</si>
  <si>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</si>
  <si>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</si>
  <si>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</si>
  <si>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</si>
  <si>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</si>
  <si>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</si>
  <si>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</si>
  <si>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</si>
  <si>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</si>
  <si>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</si>
  <si>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</si>
  <si>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</si>
  <si>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</si>
  <si>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</si>
  <si>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</si>
  <si>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</si>
  <si>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</si>
  <si>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</si>
  <si>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</si>
  <si>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</si>
  <si>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</si>
  <si>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</si>
  <si>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</si>
  <si>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</si>
  <si>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</si>
  <si>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</si>
  <si>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</si>
  <si>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</si>
  <si>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</si>
  <si>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</si>
  <si>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</si>
  <si>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</si>
  <si>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</si>
  <si>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</si>
  <si>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</si>
  <si>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</si>
  <si>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</si>
  <si>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</si>
  <si>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</si>
  <si>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</si>
  <si>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</si>
  <si>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</si>
  <si>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</si>
  <si>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</si>
  <si>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</si>
  <si>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</si>
  <si>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</si>
  <si>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</si>
  <si>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</si>
  <si>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</si>
  <si>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</si>
  <si>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</si>
  <si>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</si>
  <si>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</si>
  <si>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</si>
  <si>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</si>
  <si>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</si>
  <si>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</si>
  <si>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</si>
  <si>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</si>
  <si>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</si>
  <si>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</si>
  <si>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</si>
  <si>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</si>
  <si>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</si>
  <si>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</si>
  <si>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</si>
  <si>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</si>
  <si>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</si>
  <si>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</si>
  <si>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</si>
  <si>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</si>
  <si>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</si>
  <si>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</si>
  <si>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</si>
  <si>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</si>
  <si>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</si>
  <si>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</si>
  <si>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</si>
  <si>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</si>
  <si>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</si>
  <si>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</si>
  <si>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</si>
  <si>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</si>
  <si>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</si>
  <si>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</si>
  <si>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</si>
  <si>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</si>
  <si>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</si>
  <si>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</si>
  <si>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</si>
  <si>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</si>
  <si>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</si>
  <si>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</si>
  <si>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</si>
  <si>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</si>
  <si>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</si>
  <si>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</si>
  <si>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</si>
  <si>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</si>
  <si>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</si>
  <si>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</si>
  <si>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</si>
  <si>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</si>
  <si>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</si>
  <si>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</si>
  <si>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</si>
  <si>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</si>
  <si>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</si>
  <si>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</si>
  <si>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</si>
  <si>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</si>
  <si>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</si>
  <si>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</si>
  <si>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</si>
  <si>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</si>
  <si>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</si>
  <si>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</si>
  <si>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</si>
  <si>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</si>
  <si>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</si>
  <si>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</si>
  <si>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</si>
  <si>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</si>
  <si>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</si>
  <si>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</si>
  <si>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</si>
  <si>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</si>
  <si>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</si>
  <si>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</si>
  <si>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</si>
  <si>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</si>
  <si>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</si>
  <si>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</si>
  <si>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</si>
  <si>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</si>
  <si>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</si>
  <si>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</si>
  <si>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</si>
  <si>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</si>
  <si>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</si>
  <si>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</si>
  <si>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</si>
  <si>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</si>
  <si>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</si>
  <si>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</si>
  <si>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</si>
  <si>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</si>
  <si>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</si>
  <si>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</si>
  <si>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</si>
  <si>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</si>
  <si>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</si>
  <si>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</si>
  <si>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</si>
  <si>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</si>
  <si>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</si>
  <si>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</si>
  <si>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</si>
  <si>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</si>
  <si>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</si>
  <si>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</si>
  <si>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</si>
  <si>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</si>
  <si>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</si>
  <si>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</si>
  <si>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</si>
  <si>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</si>
  <si>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</si>
  <si>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</si>
  <si>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</si>
  <si>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</si>
  <si>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</si>
  <si>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</si>
  <si>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</si>
  <si>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</si>
  <si>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</si>
  <si>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</si>
  <si>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</si>
  <si>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</si>
  <si>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</si>
  <si>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</si>
  <si>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</si>
  <si>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</si>
  <si>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</si>
  <si>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</si>
  <si>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</si>
  <si>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</si>
  <si>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</si>
  <si>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</si>
  <si>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</si>
  <si>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</si>
  <si>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</si>
  <si>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</si>
  <si>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</si>
  <si>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</si>
  <si>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</si>
  <si>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</si>
  <si>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</si>
  <si>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</si>
  <si>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</si>
  <si>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</si>
  <si>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</si>
  <si>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</si>
  <si>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</si>
  <si>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</si>
  <si>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</si>
  <si>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</si>
  <si>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</si>
  <si>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</si>
  <si>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</si>
  <si>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</si>
  <si>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</si>
  <si>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</si>
  <si>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</si>
  <si>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</si>
  <si>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</si>
  <si>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</si>
  <si>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</si>
  <si>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</si>
  <si>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</si>
  <si>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</si>
  <si>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</si>
  <si>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</si>
  <si>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</si>
  <si>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</si>
  <si>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</si>
  <si>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</si>
  <si>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</si>
  <si>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</si>
  <si>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</si>
  <si>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</si>
  <si>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</si>
  <si>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</si>
  <si>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</si>
  <si>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</si>
  <si>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</si>
  <si>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</si>
  <si>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</si>
  <si>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</si>
  <si>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</si>
  <si>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</si>
  <si>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</si>
  <si>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</si>
  <si>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</si>
  <si>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</si>
  <si>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</si>
  <si>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</si>
  <si>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</si>
  <si>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</si>
  <si>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</si>
  <si>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</si>
  <si>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</si>
  <si>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</si>
  <si>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</si>
  <si>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</si>
  <si>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</si>
  <si>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</si>
  <si>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</si>
  <si>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</si>
  <si>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</si>
  <si>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</si>
  <si>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</si>
  <si>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</si>
  <si>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</si>
  <si>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</si>
  <si>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</si>
  <si>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</si>
  <si>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</si>
  <si>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</si>
  <si>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</si>
  <si>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</si>
  <si>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</si>
  <si>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</si>
  <si>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</si>
  <si>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</si>
  <si>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</si>
  <si>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</si>
  <si>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</si>
  <si>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</si>
  <si>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</si>
  <si>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</si>
  <si>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</si>
  <si>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</si>
  <si>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</si>
  <si>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</si>
  <si>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</si>
  <si>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</si>
  <si>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</si>
  <si>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</si>
  <si>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</si>
  <si>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</si>
  <si>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</si>
  <si>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</si>
  <si>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</si>
  <si>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</si>
  <si>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</si>
  <si>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</si>
  <si>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</si>
  <si>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</si>
  <si>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</si>
  <si>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</si>
  <si>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</si>
  <si>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</si>
  <si>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</si>
  <si>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</si>
  <si>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</si>
  <si>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</si>
  <si>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</si>
  <si>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</si>
  <si>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</si>
  <si>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</si>
  <si>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</si>
  <si>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</si>
  <si>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</si>
  <si>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</si>
  <si>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</si>
  <si>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</si>
  <si>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</si>
  <si>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</si>
  <si>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</si>
  <si>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</si>
  <si>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</si>
  <si>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</si>
  <si>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</si>
  <si>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</si>
  <si>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</si>
  <si>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</si>
  <si>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</si>
  <si>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</si>
  <si>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</si>
  <si>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</si>
  <si>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</si>
  <si>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</si>
  <si>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</si>
  <si>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</si>
  <si>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</si>
  <si>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</si>
  <si>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</si>
  <si>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</si>
  <si>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</si>
  <si>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</si>
  <si>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</si>
  <si>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</si>
  <si>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</si>
  <si>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</si>
  <si>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</si>
  <si>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</si>
  <si>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</si>
  <si>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</si>
  <si>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</si>
  <si>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</si>
  <si>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</si>
  <si>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</si>
  <si>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</si>
  <si>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</si>
  <si>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</si>
  <si>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</si>
  <si>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</si>
  <si>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</si>
  <si>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</si>
  <si>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</si>
  <si>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</si>
  <si>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</si>
  <si>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</si>
  <si>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</si>
  <si>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</si>
  <si>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</si>
  <si>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</si>
  <si>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</si>
  <si>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</si>
  <si>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</si>
  <si>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</si>
  <si>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</si>
  <si>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</si>
  <si>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</si>
  <si>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</si>
  <si>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</si>
  <si>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</si>
  <si>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</si>
  <si>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</si>
  <si>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</si>
  <si>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</si>
  <si>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</si>
  <si>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</si>
  <si>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</si>
  <si>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</si>
  <si>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</si>
  <si>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</si>
  <si>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</si>
  <si>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</si>
  <si>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</si>
  <si>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</si>
  <si>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</si>
  <si>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</si>
  <si>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</si>
  <si>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</si>
  <si>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</si>
  <si>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</si>
  <si>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</si>
  <si>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</si>
  <si>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</si>
  <si>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</si>
  <si>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</si>
  <si>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</si>
  <si>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</si>
  <si>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</si>
  <si>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</si>
  <si>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</si>
  <si>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</si>
  <si>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</si>
  <si>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</si>
  <si>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</si>
  <si>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</si>
  <si>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</si>
  <si>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</si>
  <si>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</si>
  <si>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</si>
  <si>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</si>
  <si>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</si>
  <si>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</si>
  <si>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</si>
  <si>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</si>
  <si>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</si>
  <si>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</si>
  <si>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</si>
  <si>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</si>
  <si>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</si>
  <si>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</si>
  <si>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</si>
  <si>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</si>
  <si>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</si>
  <si>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</si>
  <si>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</si>
  <si>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</si>
  <si>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</si>
  <si>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</si>
  <si>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</si>
  <si>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</si>
  <si>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</si>
  <si>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</si>
  <si>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</si>
  <si>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</si>
  <si>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</si>
  <si>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</si>
  <si>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</si>
  <si>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</si>
  <si>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</si>
  <si>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</si>
  <si>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</si>
  <si>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</si>
  <si>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</si>
  <si>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</si>
  <si>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</si>
  <si>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</si>
  <si>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</si>
  <si>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</si>
  <si>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</si>
  <si>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</si>
  <si>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</si>
  <si>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</si>
  <si>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</si>
  <si>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</si>
  <si>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</si>
  <si>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</si>
  <si>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</si>
  <si>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</si>
  <si>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</si>
  <si>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</si>
  <si>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</si>
  <si>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</si>
  <si>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</si>
  <si>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</si>
  <si>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</si>
  <si>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</si>
  <si>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</si>
  <si>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</si>
  <si>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</si>
  <si>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</si>
  <si>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</si>
  <si>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</si>
  <si>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</si>
  <si>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</si>
  <si>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</si>
  <si>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</si>
  <si>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</si>
  <si>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</si>
  <si>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</si>
  <si>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</si>
  <si>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</si>
  <si>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</si>
  <si>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</si>
  <si>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</si>
  <si>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</si>
  <si>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</si>
  <si>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</si>
  <si>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</si>
  <si>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</si>
  <si>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</si>
  <si>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</si>
  <si>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</si>
  <si>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</si>
  <si>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</si>
  <si>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</si>
  <si>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</si>
  <si>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</si>
  <si>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</si>
  <si>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</si>
  <si>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</si>
  <si>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</si>
  <si>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</si>
  <si>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</si>
  <si>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</si>
  <si>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</si>
  <si>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</si>
  <si>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</si>
  <si>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</si>
  <si>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</si>
  <si>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</si>
  <si>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</si>
  <si>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</si>
  <si>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</si>
  <si>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</si>
  <si>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</si>
  <si>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</si>
  <si>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</si>
  <si>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</si>
  <si>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</si>
  <si>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</si>
  <si>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</si>
  <si>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</si>
  <si>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</si>
  <si>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</si>
  <si>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</si>
  <si>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</si>
  <si>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</si>
  <si>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</si>
  <si>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</si>
  <si>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</si>
  <si>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</si>
  <si>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</si>
  <si>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</si>
  <si>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</si>
  <si>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</si>
  <si>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</si>
  <si>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</si>
  <si>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</si>
  <si>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</si>
  <si>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</si>
  <si>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</si>
  <si>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</si>
  <si>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</si>
  <si>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</si>
  <si>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</si>
  <si>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</si>
  <si>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</si>
  <si>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</si>
  <si>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</si>
  <si>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</si>
  <si>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</si>
  <si>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</si>
  <si>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</si>
  <si>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</si>
  <si>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</si>
  <si>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</si>
  <si>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</si>
  <si>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</si>
  <si>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</si>
  <si>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</si>
  <si>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</si>
  <si>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</si>
  <si>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</si>
  <si>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</si>
  <si>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</si>
  <si>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</si>
  <si>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</si>
  <si>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</si>
  <si>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</si>
  <si>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</si>
  <si>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</si>
  <si>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</si>
  <si>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</si>
  <si>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</si>
  <si>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</si>
  <si>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</si>
  <si>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</si>
  <si>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</si>
  <si>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</si>
  <si>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</si>
  <si>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</si>
  <si>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</si>
  <si>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</si>
  <si>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</si>
  <si>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</si>
  <si>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</si>
  <si>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</si>
  <si>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</si>
  <si>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</si>
  <si>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</si>
  <si>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</si>
  <si>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</si>
  <si>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</si>
  <si>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</si>
  <si>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</si>
  <si>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</si>
  <si>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</si>
  <si>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</si>
  <si>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</si>
  <si>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</si>
  <si>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</si>
  <si>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</si>
  <si>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</si>
  <si>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</si>
  <si>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</si>
  <si>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</si>
  <si>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</si>
  <si>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</si>
  <si>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</si>
  <si>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</si>
  <si>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</si>
  <si>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</si>
  <si>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</si>
  <si>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</si>
  <si>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</si>
  <si>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</si>
  <si>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</si>
  <si>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</si>
  <si>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</si>
  <si>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</si>
  <si>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</si>
  <si>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</si>
  <si>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</si>
  <si>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</si>
  <si>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</si>
  <si>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</si>
  <si>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</si>
  <si>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</si>
  <si>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</si>
  <si>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</si>
  <si>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</si>
  <si>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</si>
  <si>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</si>
  <si>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</si>
  <si>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</si>
  <si>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</si>
  <si>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</si>
  <si>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</si>
  <si>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</si>
  <si>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</si>
  <si>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</si>
  <si>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</si>
  <si>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</si>
  <si>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</si>
  <si>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</si>
  <si>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</si>
  <si>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</si>
  <si>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</si>
  <si>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</si>
  <si>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</si>
  <si>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</si>
  <si>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</si>
  <si>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</si>
  <si>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</si>
  <si>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</si>
  <si>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</si>
  <si>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</si>
  <si>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</si>
  <si>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</si>
  <si>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</si>
  <si>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</si>
  <si>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</si>
  <si>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</si>
  <si>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</si>
  <si>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</si>
  <si>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</si>
  <si>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</si>
  <si>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</si>
  <si>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</si>
  <si>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</si>
  <si>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</si>
  <si>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</si>
  <si>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</si>
  <si>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</si>
  <si>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</si>
  <si>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</si>
  <si>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</si>
  <si>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</si>
  <si>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</si>
  <si>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</si>
  <si>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</si>
  <si>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</si>
  <si>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</si>
  <si>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</si>
  <si>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</si>
  <si>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</si>
  <si>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</si>
  <si>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</si>
  <si>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</si>
  <si>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</si>
  <si>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</si>
  <si>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</si>
  <si>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</si>
  <si>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</si>
  <si>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</si>
  <si>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</si>
  <si>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</si>
  <si>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</si>
  <si>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</si>
  <si>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</si>
  <si>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</si>
  <si>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</si>
  <si>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</si>
  <si>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</si>
  <si>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</si>
  <si>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</si>
  <si>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</si>
  <si>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</si>
  <si>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</si>
  <si>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</si>
  <si>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</si>
  <si>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</si>
  <si>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</si>
  <si>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</si>
  <si>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</si>
  <si>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</si>
  <si>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</si>
  <si>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</si>
  <si>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</si>
  <si>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</si>
  <si>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</si>
  <si>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</si>
  <si>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</si>
  <si>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</si>
  <si>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</si>
  <si>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</si>
  <si>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</si>
  <si>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</si>
  <si>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</si>
  <si>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</si>
  <si>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</si>
  <si>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</si>
  <si>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</si>
  <si>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</si>
  <si>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</si>
  <si>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</si>
  <si>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</si>
  <si>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</si>
  <si>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</si>
  <si>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</si>
  <si>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</si>
  <si>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</si>
  <si>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</si>
  <si>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</si>
  <si>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</si>
  <si>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</si>
  <si>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</si>
  <si>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</si>
  <si>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</si>
  <si>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</si>
  <si>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</si>
  <si>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</si>
  <si>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</si>
  <si>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</si>
  <si>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</si>
  <si>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</si>
  <si>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</si>
  <si>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</si>
  <si>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</si>
  <si>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</si>
  <si>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</si>
  <si>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</si>
  <si>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</si>
  <si>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</si>
  <si>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</si>
  <si>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</si>
  <si>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</si>
  <si>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</si>
  <si>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</si>
  <si>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</si>
  <si>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</si>
  <si>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</si>
  <si>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</si>
  <si>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</si>
  <si>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</si>
  <si>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</si>
  <si>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</si>
  <si>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</si>
  <si>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</si>
  <si>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</si>
  <si>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</si>
  <si>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</si>
  <si>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</si>
  <si>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</si>
  <si>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</si>
  <si>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</si>
  <si>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</si>
  <si>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</si>
  <si>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</si>
  <si>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</si>
  <si>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</si>
  <si>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</si>
  <si>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</si>
  <si>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</si>
  <si>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</si>
  <si>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</si>
  <si>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</si>
  <si>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</si>
  <si>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</si>
  <si>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</si>
  <si>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</si>
  <si>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</si>
  <si>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</si>
  <si>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</si>
  <si>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</si>
  <si>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</si>
  <si>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</si>
  <si>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</si>
  <si>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</si>
  <si>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</si>
  <si>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</si>
  <si>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</si>
  <si>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</si>
  <si>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</si>
  <si>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</si>
  <si>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</si>
  <si>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</si>
  <si>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</si>
  <si>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</si>
  <si>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</si>
  <si>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</si>
  <si>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</si>
  <si>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</si>
  <si>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</si>
  <si>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</si>
  <si>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</si>
  <si>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</si>
  <si>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</si>
  <si>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</si>
  <si>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</si>
  <si>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</si>
  <si>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</si>
  <si>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</si>
  <si>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</si>
  <si>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</si>
  <si>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</si>
  <si>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</si>
  <si>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</si>
  <si>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</si>
  <si>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</si>
  <si>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</si>
  <si>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</si>
  <si>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</si>
  <si>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</si>
  <si>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</si>
  <si>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</si>
  <si>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</si>
  <si>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</si>
  <si>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</si>
  <si>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</si>
  <si>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</si>
  <si>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</si>
  <si>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</si>
  <si>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</si>
  <si>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</si>
  <si>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</si>
  <si>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</si>
  <si>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</si>
  <si>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</si>
  <si>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</si>
  <si>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</si>
  <si>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</si>
  <si>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</si>
  <si>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</si>
  <si>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</si>
  <si>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</si>
  <si>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</si>
  <si>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</si>
  <si>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</si>
  <si>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</si>
  <si>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</si>
  <si>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</si>
  <si>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</si>
  <si>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</si>
  <si>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</si>
  <si>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</si>
  <si>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</si>
  <si>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</si>
  <si>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</si>
  <si>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</si>
  <si>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</si>
  <si>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</si>
  <si>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</si>
  <si>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</si>
  <si>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</si>
  <si>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</si>
  <si>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</si>
  <si>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</si>
  <si>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</si>
  <si>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</si>
  <si>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</si>
  <si>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</si>
  <si>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</si>
  <si>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</si>
  <si>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</si>
  <si>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</si>
  <si>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</si>
  <si>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</si>
  <si>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</si>
  <si>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</si>
  <si>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</si>
  <si>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</si>
  <si>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</si>
  <si>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</si>
  <si>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</si>
  <si>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</si>
  <si>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</si>
  <si>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</si>
  <si>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</si>
  <si>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</si>
  <si>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</si>
  <si>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</si>
  <si>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</si>
  <si>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</si>
  <si>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</si>
  <si>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</si>
  <si>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</si>
  <si>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</si>
  <si>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</si>
  <si>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</si>
  <si>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</si>
  <si>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</si>
  <si>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</si>
  <si>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</si>
  <si>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</si>
  <si>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</si>
  <si>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</si>
  <si>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</si>
  <si>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</si>
  <si>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</si>
  <si>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</si>
  <si>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</si>
  <si>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</si>
  <si>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</si>
  <si>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</si>
  <si>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</si>
  <si>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</si>
  <si>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</si>
  <si>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</si>
  <si>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</si>
  <si>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</si>
  <si>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</si>
  <si>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</si>
  <si>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</si>
  <si>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</si>
  <si>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</si>
  <si>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</si>
  <si>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</si>
  <si>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</si>
  <si>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</si>
  <si>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</si>
  <si>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</si>
  <si>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</si>
  <si>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</si>
  <si>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</si>
  <si>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</si>
  <si>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</si>
  <si>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</si>
  <si>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</si>
  <si>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</si>
  <si>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</si>
  <si>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</si>
  <si>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</si>
  <si>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</si>
  <si>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</si>
  <si>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</si>
  <si>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</si>
  <si>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</si>
  <si>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</si>
  <si>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</si>
  <si>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</si>
  <si>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</si>
  <si>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</si>
  <si>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</si>
  <si>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</si>
  <si>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</si>
  <si>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</si>
  <si>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</si>
  <si>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</si>
  <si>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</si>
  <si>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</si>
  <si>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</si>
  <si>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</si>
  <si>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</si>
  <si>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</si>
  <si>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</si>
  <si>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</si>
  <si>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</si>
  <si>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</si>
  <si>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</si>
  <si>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</si>
  <si>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</si>
  <si>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</si>
  <si>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</si>
  <si>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</si>
  <si>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</si>
  <si>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</si>
  <si>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</si>
  <si>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</si>
  <si>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</si>
  <si>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</si>
  <si>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</si>
  <si>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</si>
  <si>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</si>
  <si>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</si>
  <si>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</si>
  <si>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</si>
  <si>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</si>
  <si>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</si>
  <si>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</si>
  <si>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</si>
  <si>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</si>
  <si>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</si>
  <si>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</si>
  <si>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</si>
  <si>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</si>
  <si>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</si>
  <si>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</si>
  <si>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</si>
  <si>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</si>
  <si>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</si>
  <si>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</si>
  <si>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</si>
  <si>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</si>
  <si>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</si>
  <si>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</si>
  <si>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</si>
  <si>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</si>
  <si>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</si>
  <si>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</si>
  <si>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</si>
  <si>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</si>
  <si>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</si>
  <si>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</si>
  <si>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</si>
  <si>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</si>
  <si>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</si>
  <si>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</si>
  <si>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</si>
  <si>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</si>
  <si>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</si>
  <si>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</si>
  <si>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</si>
  <si>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</si>
  <si>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</si>
  <si>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</si>
  <si>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</si>
  <si>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</si>
  <si>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</si>
  <si>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</si>
  <si>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</si>
  <si>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</si>
  <si>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</si>
  <si>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</si>
  <si>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</si>
  <si>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</si>
  <si>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</si>
  <si>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</si>
  <si>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</si>
  <si>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</si>
  <si>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</si>
  <si>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</si>
  <si>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</si>
  <si>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</si>
  <si>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</si>
  <si>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</si>
  <si>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</si>
  <si>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</si>
  <si>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</si>
  <si>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</si>
  <si>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</si>
  <si>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</si>
  <si>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</si>
  <si>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</si>
  <si>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</si>
  <si>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</si>
  <si>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</si>
  <si>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</si>
  <si>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</si>
  <si>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</si>
  <si>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</si>
  <si>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</si>
  <si>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</si>
  <si>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</si>
  <si>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</si>
  <si>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</si>
  <si>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</si>
  <si>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</si>
  <si>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</si>
  <si>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</si>
  <si>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</si>
  <si>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</si>
  <si>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</si>
  <si>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</si>
  <si>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</si>
  <si>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</si>
  <si>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</si>
  <si>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</si>
  <si>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</si>
  <si>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</si>
  <si>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</si>
  <si>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</si>
  <si>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</si>
  <si>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</si>
  <si>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</si>
  <si>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</si>
  <si>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</si>
  <si>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</si>
  <si>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</si>
  <si>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</si>
  <si>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</si>
  <si>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</si>
  <si>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</si>
  <si>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</si>
  <si>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</si>
  <si>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</si>
  <si>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</si>
  <si>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</si>
  <si>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</si>
  <si>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</si>
  <si>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</si>
  <si>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</si>
  <si>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</si>
  <si>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</si>
  <si>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</si>
  <si>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</si>
  <si>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</si>
  <si>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</si>
  <si>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</si>
  <si>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</si>
  <si>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</si>
  <si>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</si>
  <si>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</si>
  <si>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</si>
  <si>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</si>
  <si>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</si>
  <si>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</si>
  <si>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</si>
  <si>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</si>
  <si>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</si>
  <si>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</si>
  <si>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</si>
  <si>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</si>
  <si>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</si>
  <si>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</si>
  <si>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</si>
  <si>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</si>
  <si>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</si>
  <si>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</si>
  <si>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</si>
  <si>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</si>
  <si>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</si>
  <si>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</si>
  <si>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</si>
  <si>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</si>
  <si>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</si>
  <si>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</si>
  <si>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</si>
  <si>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</si>
  <si>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</si>
  <si>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</si>
  <si>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</si>
  <si>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</si>
  <si>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</si>
  <si>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</si>
  <si>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</si>
  <si>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</si>
  <si>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</si>
  <si>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</si>
  <si>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</si>
  <si>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</si>
  <si>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</si>
  <si>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</si>
  <si>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</si>
  <si>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</si>
  <si>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</si>
  <si>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</si>
  <si>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</si>
  <si>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</si>
  <si>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</si>
  <si>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</si>
  <si>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</si>
  <si>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</si>
  <si>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</si>
  <si>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</si>
  <si>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</si>
  <si>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</si>
  <si>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</si>
  <si>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</si>
  <si>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</si>
  <si>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</si>
  <si>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</si>
  <si>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</si>
  <si>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</si>
  <si>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</si>
  <si>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</si>
  <si>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</si>
  <si>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</si>
  <si>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</si>
  <si>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</si>
  <si>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</si>
  <si>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</si>
  <si>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</si>
  <si>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</si>
  <si>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</si>
  <si>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</si>
  <si>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</si>
  <si>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</si>
  <si>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</si>
  <si>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</si>
  <si>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</si>
  <si>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</si>
  <si>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</si>
  <si>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</si>
  <si>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</si>
  <si>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</si>
  <si>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</si>
  <si>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</si>
  <si>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</si>
  <si>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</si>
  <si>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</si>
  <si>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</si>
  <si>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</si>
  <si>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</si>
  <si>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</si>
  <si>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</si>
  <si>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</si>
  <si>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</si>
  <si>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</si>
  <si>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</si>
  <si>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</si>
  <si>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</si>
  <si>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</si>
  <si>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</si>
  <si>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</si>
  <si>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</si>
  <si>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</si>
  <si>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</si>
  <si>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</si>
  <si>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</si>
  <si>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</si>
  <si>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</si>
  <si>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</si>
  <si>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</si>
  <si>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</si>
  <si>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</si>
  <si>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</si>
  <si>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</si>
  <si>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</si>
  <si>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</si>
  <si>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</si>
  <si>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</si>
  <si>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</si>
  <si>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</si>
  <si>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</si>
  <si>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</si>
  <si>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</si>
  <si>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</si>
  <si>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</si>
  <si>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</si>
  <si>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</si>
  <si>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</si>
  <si>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</si>
  <si>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</si>
  <si>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</si>
  <si>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</si>
  <si>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</si>
  <si>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</si>
  <si>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</si>
  <si>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</si>
  <si>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</si>
  <si>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</si>
  <si>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</si>
  <si>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</si>
  <si>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</si>
  <si>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</si>
  <si>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</si>
  <si>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</si>
  <si>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</si>
  <si>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</si>
  <si>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</si>
  <si>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</si>
  <si>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</si>
  <si>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</si>
  <si>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</si>
  <si>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</si>
  <si>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</si>
  <si>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</si>
  <si>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</si>
  <si>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</si>
  <si>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</si>
  <si>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</si>
  <si>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</si>
  <si>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</si>
  <si>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</si>
  <si>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</si>
  <si>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</si>
  <si>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</si>
  <si>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</si>
  <si>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</si>
  <si>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</si>
  <si>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</si>
  <si>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</si>
  <si>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</si>
  <si>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</si>
  <si>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</si>
  <si>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</si>
  <si>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</si>
  <si>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</si>
  <si>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</si>
  <si>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</si>
  <si>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</si>
  <si>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</si>
  <si>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</si>
  <si>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</si>
  <si>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</si>
  <si>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</si>
  <si>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</si>
  <si>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</si>
  <si>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</si>
  <si>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</si>
  <si>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</si>
  <si>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</si>
  <si>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</si>
  <si>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</si>
  <si>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</si>
  <si>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</si>
  <si>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</si>
  <si>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</si>
  <si>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</si>
  <si>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</si>
  <si>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</si>
  <si>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</si>
  <si>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</si>
  <si>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</si>
  <si>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</si>
  <si>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</si>
  <si>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</si>
  <si>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</si>
  <si>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</si>
  <si>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</si>
  <si>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</si>
  <si>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</si>
  <si>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</si>
  <si>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</si>
  <si>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</si>
  <si>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</si>
  <si>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</si>
  <si>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</si>
  <si>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</si>
  <si>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</si>
  <si>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</si>
  <si>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</si>
  <si>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</si>
  <si>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</si>
  <si>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</si>
  <si>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</si>
  <si>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</si>
  <si>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</si>
  <si>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</si>
  <si>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</si>
  <si>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</si>
  <si>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</si>
  <si>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</si>
  <si>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</si>
  <si>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</si>
  <si>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</si>
  <si>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</si>
  <si>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</si>
  <si>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</si>
  <si>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</si>
  <si>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</si>
  <si>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</si>
  <si>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</si>
  <si>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</si>
  <si>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</si>
  <si>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</si>
  <si>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</si>
  <si>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</si>
  <si>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</si>
  <si>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</si>
  <si>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</si>
  <si>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</si>
  <si>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</si>
  <si>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</si>
  <si>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</si>
  <si>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</si>
  <si>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</si>
  <si>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</si>
  <si>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</si>
  <si>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</si>
  <si>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</si>
  <si>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</si>
  <si>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</si>
  <si>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</si>
  <si>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</si>
  <si>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</si>
  <si>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</si>
  <si>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</si>
  <si>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</si>
  <si>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</si>
  <si>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</si>
  <si>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</si>
  <si>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</si>
  <si>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</si>
  <si>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</si>
  <si>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</si>
  <si>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</si>
  <si>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</si>
  <si>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</si>
  <si>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</si>
  <si>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</si>
  <si>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</si>
  <si>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</si>
  <si>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</si>
  <si>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</si>
  <si>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</si>
  <si>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</si>
  <si>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</si>
  <si>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</si>
  <si>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</si>
  <si>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</si>
  <si>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</si>
  <si>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</si>
  <si>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</si>
  <si>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</si>
  <si>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</si>
  <si>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</si>
  <si>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</si>
  <si>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</si>
  <si>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</si>
  <si>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</si>
  <si>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</si>
  <si>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</si>
  <si>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</si>
  <si>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</si>
  <si>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</si>
  <si>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</si>
  <si>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</si>
  <si>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</si>
  <si>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</si>
  <si>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</si>
  <si>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</si>
  <si>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</si>
  <si>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</si>
  <si>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</si>
  <si>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</si>
  <si>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</si>
  <si>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</si>
  <si>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</si>
  <si>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</si>
  <si>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</si>
  <si>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</si>
  <si>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</si>
  <si>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</si>
  <si>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</si>
  <si>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</si>
  <si>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</si>
  <si>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</si>
  <si>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</si>
  <si>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</si>
  <si>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</si>
  <si>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</si>
  <si>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</si>
  <si>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</si>
  <si>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</si>
  <si>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</si>
  <si>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</si>
  <si>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</si>
  <si>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</si>
  <si>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</si>
  <si>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</si>
  <si>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</si>
  <si>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</si>
  <si>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</si>
  <si>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</si>
  <si>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</si>
  <si>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</si>
  <si>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</si>
  <si>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</si>
  <si>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</si>
  <si>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</si>
  <si>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</si>
  <si>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</si>
  <si>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</si>
  <si>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</si>
  <si>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</si>
  <si>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</si>
  <si>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</si>
  <si>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</si>
  <si>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</si>
  <si>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</si>
  <si>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</si>
  <si>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</si>
  <si>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</si>
  <si>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</si>
  <si>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</si>
  <si>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</si>
  <si>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</si>
  <si>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</si>
  <si>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</si>
  <si>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</si>
  <si>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</si>
  <si>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</si>
  <si>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</si>
  <si>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</si>
  <si>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</si>
  <si>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</si>
  <si>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</si>
  <si>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</si>
  <si>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</si>
  <si>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</si>
  <si>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</si>
  <si>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</si>
  <si>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</si>
  <si>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</si>
  <si>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</si>
  <si>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</si>
  <si>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</si>
  <si>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</si>
  <si>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</si>
  <si>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</si>
  <si>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</si>
  <si>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</si>
  <si>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</si>
  <si>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</si>
  <si>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</si>
  <si>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</si>
  <si>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</si>
  <si>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</si>
  <si>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</si>
  <si>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</si>
  <si>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</si>
  <si>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</si>
  <si>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</si>
  <si>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</si>
  <si>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</si>
  <si>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</si>
  <si>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</si>
  <si>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</si>
  <si>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</si>
  <si>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</si>
  <si>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</si>
  <si>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</si>
  <si>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</si>
  <si>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</si>
  <si>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</si>
  <si>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</si>
  <si>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</si>
  <si>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</si>
  <si>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</si>
  <si>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</si>
  <si>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</si>
  <si>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</si>
  <si>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</si>
  <si>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</si>
  <si>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</si>
  <si>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</si>
  <si>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</si>
  <si>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</si>
  <si>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</si>
  <si>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</si>
  <si>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</si>
  <si>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</si>
  <si>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</si>
  <si>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</si>
  <si>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</si>
  <si>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</si>
  <si>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</si>
  <si>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</si>
  <si>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</si>
  <si>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</si>
  <si>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</si>
  <si>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</si>
  <si>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</si>
  <si>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</si>
  <si>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</si>
  <si>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</si>
  <si>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</si>
  <si>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</si>
  <si>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</si>
  <si>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</si>
  <si>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</si>
  <si>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</si>
  <si>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</si>
  <si>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</si>
  <si>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</si>
  <si>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</si>
  <si>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</si>
  <si>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</si>
  <si>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</si>
  <si>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</si>
  <si>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</si>
  <si>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</si>
  <si>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</si>
  <si>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</si>
  <si>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</si>
  <si>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</si>
  <si>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</si>
  <si>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</si>
  <si>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</si>
  <si>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</si>
  <si>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</si>
  <si>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</si>
  <si>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</si>
  <si>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</si>
  <si>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</si>
  <si>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</si>
  <si>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</si>
  <si>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</si>
  <si>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</si>
  <si>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</si>
  <si>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</si>
  <si>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</si>
  <si>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</si>
  <si>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</si>
  <si>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</si>
  <si>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</si>
  <si>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</si>
  <si>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</si>
  <si>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</si>
  <si>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</si>
  <si>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</si>
  <si>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</si>
  <si>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</si>
  <si>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</si>
  <si>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</si>
  <si>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</si>
  <si>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</si>
  <si>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</si>
  <si>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</si>
  <si>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</si>
  <si>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</si>
  <si>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</si>
  <si>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</si>
  <si>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</si>
  <si>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</si>
  <si>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</si>
  <si>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</si>
  <si>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</si>
  <si>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</si>
  <si>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</si>
  <si>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</si>
  <si>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</si>
  <si>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</si>
  <si>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</si>
  <si>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</si>
  <si>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</si>
  <si>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</si>
  <si>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</si>
  <si>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</si>
  <si>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</si>
  <si>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</si>
  <si>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</si>
  <si>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</si>
  <si>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</si>
  <si>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</si>
  <si>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</si>
  <si>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</si>
  <si>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</si>
  <si>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</si>
  <si>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</si>
  <si>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</si>
  <si>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</si>
  <si>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</si>
  <si>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</si>
  <si>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</si>
  <si>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</si>
  <si>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</si>
  <si>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</si>
  <si>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</si>
  <si>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</si>
  <si>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</si>
  <si>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</si>
  <si>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</si>
  <si>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</si>
  <si>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</si>
  <si>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</si>
  <si>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</si>
  <si>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</si>
  <si>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</si>
  <si>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</si>
  <si>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</si>
  <si>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</si>
  <si>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</si>
  <si>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</si>
  <si>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</si>
  <si>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</si>
  <si>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</si>
  <si>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</si>
  <si>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</si>
  <si>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</si>
  <si>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</si>
  <si>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</si>
  <si>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</si>
  <si>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</si>
  <si>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</si>
  <si>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</si>
  <si>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</si>
  <si>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</si>
  <si>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</si>
  <si>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</si>
  <si>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</si>
  <si>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</si>
  <si>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</si>
  <si>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</si>
  <si>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</si>
  <si>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</si>
  <si>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</si>
  <si>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</si>
  <si>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</si>
  <si>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</si>
  <si>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</si>
  <si>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</si>
  <si>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</si>
  <si>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</si>
  <si>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</si>
  <si>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</si>
  <si>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</si>
  <si>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</si>
  <si>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</si>
  <si>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</si>
  <si>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</si>
  <si>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</si>
  <si>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</si>
  <si>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</si>
  <si>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</si>
  <si>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</si>
  <si>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</si>
  <si>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</si>
  <si>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</si>
  <si>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</si>
  <si>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</si>
  <si>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</si>
  <si>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</si>
  <si>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</si>
  <si>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</si>
  <si>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</si>
  <si>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</si>
  <si>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</si>
  <si>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</si>
  <si>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</si>
  <si>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</si>
  <si>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</si>
  <si>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</si>
  <si>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</si>
  <si>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</si>
  <si>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</si>
  <si>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</si>
  <si>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</si>
  <si>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</si>
  <si>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</si>
  <si>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</si>
  <si>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</si>
  <si>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</si>
  <si>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</si>
  <si>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</si>
  <si>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</si>
  <si>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</si>
  <si>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</si>
  <si>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</si>
  <si>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</si>
  <si>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</si>
  <si>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</si>
  <si>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</si>
  <si>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</si>
  <si>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</si>
  <si>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</si>
  <si>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</si>
  <si>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</si>
  <si>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</si>
  <si>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</si>
  <si>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</si>
  <si>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</si>
  <si>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</si>
  <si>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</si>
  <si>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</si>
  <si>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</si>
  <si>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</si>
  <si>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</si>
  <si>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</si>
  <si>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</si>
  <si>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</si>
  <si>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</si>
  <si>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</si>
  <si>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</si>
  <si>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</si>
  <si>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</si>
  <si>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</si>
  <si>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</si>
  <si>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</si>
  <si>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</si>
  <si>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</si>
  <si>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</si>
  <si>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</si>
  <si>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</si>
  <si>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</si>
  <si>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</si>
  <si>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</si>
  <si>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</si>
  <si>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</si>
  <si>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</si>
  <si>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</si>
  <si>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</si>
  <si>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</si>
  <si>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</si>
  <si>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</si>
  <si>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</si>
  <si>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</si>
  <si>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</si>
  <si>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</si>
  <si>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</si>
  <si>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</si>
  <si>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</si>
  <si>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</si>
  <si>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</si>
  <si>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</si>
  <si>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</si>
  <si>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</si>
  <si>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</si>
  <si>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</si>
  <si>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</si>
  <si>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</si>
  <si>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</si>
  <si>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</si>
  <si>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</si>
  <si>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</si>
  <si>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</si>
  <si>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</si>
  <si>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</si>
  <si>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</si>
  <si>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</si>
  <si>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</si>
  <si>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</si>
  <si>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</si>
  <si>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</si>
  <si>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</si>
  <si>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</si>
  <si>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</si>
  <si>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</si>
  <si>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</si>
  <si>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</si>
  <si>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</si>
  <si>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</si>
  <si>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</si>
  <si>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</si>
  <si>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</si>
  <si>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</si>
  <si>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</si>
  <si>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</si>
  <si>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</si>
  <si>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</si>
  <si>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</si>
  <si>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</si>
  <si>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</si>
  <si>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</si>
  <si>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</si>
  <si>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</si>
  <si>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</si>
  <si>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</si>
  <si>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</si>
  <si>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</si>
  <si>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</si>
  <si>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</si>
  <si>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</si>
  <si>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</si>
  <si>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</si>
  <si>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</si>
  <si>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</si>
  <si>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</si>
  <si>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</si>
  <si>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</si>
  <si>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</si>
  <si>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</si>
  <si>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</si>
  <si>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</si>
  <si>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</si>
  <si>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</si>
  <si>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</si>
  <si>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</si>
  <si>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</si>
  <si>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</si>
  <si>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</si>
  <si>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</si>
  <si>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</si>
  <si>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</si>
  <si>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</si>
  <si>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</si>
  <si>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</si>
  <si>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</si>
  <si>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</si>
  <si>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</si>
  <si>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</si>
  <si>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</si>
  <si>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</si>
  <si>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</si>
  <si>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</si>
  <si>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</si>
  <si>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</si>
  <si>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</si>
  <si>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</si>
  <si>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</si>
  <si>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</si>
  <si>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</si>
  <si>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</si>
  <si>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</si>
  <si>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</si>
  <si>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</si>
  <si>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</si>
  <si>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</si>
  <si>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</si>
  <si>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</si>
  <si>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</si>
  <si>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</si>
  <si>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</si>
  <si>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</si>
  <si>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</si>
  <si>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</si>
  <si>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</si>
  <si>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</si>
  <si>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</si>
  <si>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</si>
  <si>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</si>
  <si>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</si>
  <si>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</si>
  <si>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</si>
  <si>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</si>
  <si>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</si>
  <si>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</si>
  <si>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</si>
  <si>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</si>
  <si>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</si>
  <si>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</si>
  <si>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</si>
  <si>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</si>
  <si>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</si>
  <si>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</si>
  <si>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</si>
  <si>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</si>
  <si>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</si>
  <si>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</si>
  <si>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</si>
  <si>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</si>
  <si>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</si>
  <si>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</si>
  <si>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</si>
  <si>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</si>
  <si>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</si>
  <si>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</si>
  <si>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</si>
  <si>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</si>
  <si>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</si>
  <si>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</si>
  <si>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</si>
  <si>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</si>
  <si>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</si>
  <si>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</si>
  <si>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</si>
  <si>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</si>
  <si>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</si>
  <si>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</si>
  <si>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</si>
  <si>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</si>
  <si>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</si>
  <si>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</si>
  <si>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</si>
  <si>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</si>
  <si>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</si>
  <si>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</si>
  <si>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</si>
  <si>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</si>
  <si>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</si>
  <si>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</si>
  <si>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</si>
  <si>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</si>
  <si>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</si>
  <si>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</si>
  <si>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</si>
  <si>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</si>
  <si>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</si>
  <si>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</si>
  <si>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</si>
  <si>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</si>
  <si>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</si>
  <si>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</si>
  <si>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</si>
  <si>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</si>
  <si>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</si>
  <si>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</si>
  <si>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</si>
  <si>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</si>
  <si>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</si>
  <si>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</si>
  <si>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</si>
  <si>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</si>
  <si>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</si>
  <si>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</si>
  <si>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</si>
  <si>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</si>
  <si>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</si>
  <si>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</si>
  <si>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</si>
  <si>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</si>
  <si>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</si>
  <si>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</si>
  <si>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</si>
  <si>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</si>
  <si>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</si>
  <si>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</si>
  <si>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</si>
  <si>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</si>
  <si>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</si>
  <si>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</si>
  <si>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</si>
  <si>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</si>
  <si>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</si>
  <si>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</si>
  <si>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</si>
  <si>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</si>
  <si>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</si>
  <si>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</si>
  <si>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</si>
  <si>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</si>
  <si>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</si>
  <si>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</si>
  <si>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</si>
  <si>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</si>
  <si>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</si>
  <si>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</si>
  <si>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</si>
  <si>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</si>
  <si>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</si>
  <si>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</si>
  <si>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</si>
  <si>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</si>
  <si>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</si>
  <si>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</si>
  <si>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</si>
  <si>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</si>
  <si>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</si>
  <si>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</si>
  <si>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</si>
  <si>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</si>
  <si>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</si>
  <si>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</si>
  <si>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</si>
  <si>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</si>
  <si>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</si>
  <si>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</si>
  <si>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</si>
  <si>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</si>
  <si>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</si>
  <si>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</si>
  <si>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</si>
  <si>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</si>
  <si>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</si>
  <si>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</si>
  <si>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</si>
  <si>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</si>
  <si>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</si>
  <si>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</si>
  <si>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</si>
  <si>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</si>
  <si>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</si>
  <si>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</si>
  <si>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</si>
  <si>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</si>
  <si>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</si>
  <si>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</si>
  <si>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</si>
  <si>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</si>
  <si>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</si>
  <si>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</si>
  <si>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</si>
  <si>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</si>
  <si>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</si>
  <si>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</si>
  <si>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</si>
  <si>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</si>
  <si>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</si>
  <si>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</si>
  <si>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</si>
  <si>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</si>
  <si>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</si>
  <si>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</si>
  <si>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</si>
  <si>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</si>
  <si>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</si>
  <si>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</si>
  <si>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</si>
  <si>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</si>
  <si>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</si>
  <si>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</si>
  <si>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</si>
  <si>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</si>
  <si>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</si>
  <si>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</si>
  <si>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</si>
  <si>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</si>
  <si>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</si>
  <si>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</si>
  <si>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</si>
  <si>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</si>
  <si>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</si>
  <si>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</si>
  <si>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</si>
  <si>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</si>
  <si>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</si>
  <si>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</si>
  <si>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</si>
  <si>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</si>
  <si>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</si>
  <si>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</si>
  <si>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</si>
  <si>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</si>
  <si>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</si>
  <si>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</si>
  <si>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</si>
  <si>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</si>
  <si>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</si>
  <si>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</si>
  <si>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</si>
  <si>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</si>
  <si>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</si>
  <si>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</si>
  <si>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</si>
  <si>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</si>
  <si>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</si>
  <si>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</si>
  <si>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</si>
  <si>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</si>
  <si>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</si>
  <si>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</si>
  <si>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</si>
  <si>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</si>
  <si>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</si>
  <si>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</si>
  <si>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</si>
  <si>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</si>
  <si>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</si>
  <si>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</si>
  <si>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</si>
  <si>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</si>
  <si>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</si>
  <si>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</si>
  <si>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</si>
  <si>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</si>
  <si>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</si>
  <si>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</si>
  <si>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</si>
  <si>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</si>
  <si>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</si>
  <si>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</si>
  <si>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</si>
  <si>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</si>
  <si>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</si>
  <si>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</si>
  <si>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</si>
  <si>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</si>
  <si>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</si>
  <si>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</si>
  <si>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</si>
  <si>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</si>
  <si>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</si>
  <si>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</si>
  <si>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</si>
  <si>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</si>
  <si>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</si>
  <si>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</si>
  <si>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</si>
  <si>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</si>
  <si>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</si>
  <si>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</si>
  <si>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</si>
  <si>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</si>
  <si>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</si>
  <si>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</si>
  <si>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</si>
  <si>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</si>
  <si>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</si>
  <si>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</si>
  <si>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</si>
  <si>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</si>
  <si>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</si>
  <si>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</si>
  <si>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</si>
  <si>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</si>
  <si>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</si>
  <si>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</si>
  <si>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</si>
  <si>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</si>
  <si>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</si>
  <si>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</si>
  <si>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</si>
  <si>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</si>
  <si>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</si>
  <si>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</si>
  <si>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</si>
  <si>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</si>
  <si>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</si>
  <si>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</si>
  <si>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</si>
  <si>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</si>
  <si>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</si>
  <si>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</si>
  <si>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</si>
  <si>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</si>
  <si>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</si>
  <si>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</si>
  <si>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</si>
  <si>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</si>
  <si>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</si>
  <si>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</si>
  <si>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</si>
  <si>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</si>
  <si>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</si>
  <si>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</si>
  <si>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</si>
  <si>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</si>
  <si>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</si>
  <si>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</si>
  <si>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</si>
  <si>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</si>
  <si>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</si>
  <si>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</si>
  <si>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</si>
  <si>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</si>
  <si>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</si>
  <si>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</si>
  <si>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</si>
  <si>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</si>
  <si>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</si>
  <si>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</si>
  <si>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</si>
  <si>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</si>
  <si>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</si>
  <si>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</si>
  <si>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</si>
  <si>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</si>
  <si>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</si>
  <si>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</si>
  <si>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</si>
  <si>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</si>
  <si>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</si>
  <si>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</si>
  <si>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</si>
  <si>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</si>
  <si>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</si>
  <si>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</si>
  <si>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</si>
  <si>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</si>
  <si>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</si>
  <si>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</si>
  <si>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</si>
  <si>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</si>
  <si>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</si>
  <si>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</si>
  <si>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</si>
  <si>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</si>
  <si>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</si>
  <si>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</si>
  <si>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</si>
  <si>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</si>
  <si>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</si>
  <si>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</si>
  <si>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</si>
  <si>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</si>
  <si>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</si>
  <si>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</si>
  <si>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</si>
  <si>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</si>
  <si>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</si>
  <si>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</si>
  <si>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</si>
  <si>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</si>
  <si>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</si>
  <si>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</si>
  <si>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</si>
  <si>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</si>
  <si>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</si>
  <si>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</si>
  <si>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</si>
  <si>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</si>
  <si>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</si>
  <si>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</si>
  <si>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</si>
  <si>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</si>
  <si>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</si>
  <si>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</si>
  <si>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</si>
  <si>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</si>
  <si>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</si>
  <si>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</si>
  <si>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</si>
  <si>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</si>
  <si>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</si>
  <si>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</si>
  <si>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</si>
  <si>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</si>
  <si>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</si>
  <si>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</si>
  <si>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</si>
  <si>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</si>
  <si>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</si>
  <si>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</si>
  <si>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</si>
  <si>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</si>
  <si>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</si>
  <si>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</si>
  <si>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</si>
  <si>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</si>
  <si>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</si>
  <si>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</si>
  <si>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</si>
  <si>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</si>
  <si>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</si>
  <si>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</si>
  <si>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</si>
  <si>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</si>
  <si>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</si>
  <si>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</si>
  <si>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</si>
  <si>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</si>
  <si>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</si>
  <si>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</si>
  <si>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</si>
  <si>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</si>
  <si>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</si>
  <si>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</si>
  <si>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</si>
  <si>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</si>
  <si>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</si>
  <si>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</si>
  <si>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</si>
  <si>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</si>
  <si>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</si>
  <si>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</si>
  <si>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</si>
  <si>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</si>
  <si>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</si>
  <si>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</si>
  <si>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</si>
  <si>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</si>
  <si>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</si>
  <si>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</si>
  <si>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</si>
  <si>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</si>
  <si>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</si>
  <si>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</si>
  <si>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</si>
  <si>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</si>
  <si>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</si>
  <si>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</si>
  <si>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</si>
  <si>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</si>
  <si>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</si>
  <si>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</si>
  <si>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</si>
  <si>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</si>
  <si>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</si>
  <si>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</si>
  <si>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</si>
  <si>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</si>
  <si>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</si>
  <si>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</si>
  <si>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</si>
  <si>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</si>
  <si>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</si>
  <si>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</si>
  <si>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</si>
  <si>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</si>
  <si>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</si>
  <si>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</si>
  <si>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</si>
  <si>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</si>
  <si>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</si>
  <si>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</si>
  <si>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</si>
  <si>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</si>
  <si>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</si>
  <si>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</si>
  <si>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</si>
  <si>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</si>
  <si>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</si>
  <si>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</si>
  <si>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</si>
  <si>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</si>
  <si>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</si>
  <si>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</si>
  <si>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</si>
  <si>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</si>
  <si>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</si>
  <si>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</si>
  <si>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</si>
  <si>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</si>
  <si>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</si>
  <si>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</si>
  <si>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</si>
  <si>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</si>
  <si>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</si>
  <si>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</si>
  <si>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</si>
  <si>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</si>
  <si>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</si>
  <si>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</si>
  <si>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</si>
  <si>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</si>
  <si>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</si>
  <si>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</si>
  <si>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</si>
  <si>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</si>
  <si>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</si>
  <si>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</si>
  <si>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</si>
  <si>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</si>
  <si>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</si>
  <si>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</si>
  <si>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</si>
  <si>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</si>
  <si>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</si>
  <si>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</si>
  <si>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</si>
  <si>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</si>
  <si>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</si>
  <si>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</si>
  <si>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</si>
  <si>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</si>
  <si>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</si>
  <si>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</si>
  <si>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</si>
  <si>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</si>
  <si>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</si>
  <si>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</si>
  <si>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</si>
  <si>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</si>
  <si>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</si>
  <si>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</si>
  <si>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</si>
  <si>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</si>
  <si>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</si>
  <si>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</si>
  <si>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</si>
  <si>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</si>
  <si>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</si>
  <si>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</si>
  <si>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</si>
  <si>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</si>
  <si>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</si>
  <si>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</si>
  <si>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</si>
  <si>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</si>
  <si>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</si>
  <si>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</si>
  <si>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</si>
  <si>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</si>
  <si>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</si>
  <si>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</si>
  <si>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</si>
  <si>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</si>
  <si>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</si>
  <si>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</si>
  <si>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</si>
  <si>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</si>
  <si>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</si>
  <si>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</si>
  <si>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</si>
  <si>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</si>
  <si>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</si>
  <si>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</si>
  <si>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</si>
  <si>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</si>
  <si>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</si>
  <si>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</si>
  <si>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</si>
  <si>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</si>
  <si>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</si>
  <si>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</si>
  <si>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</si>
  <si>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</si>
  <si>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</si>
  <si>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</si>
  <si>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</si>
  <si>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</si>
  <si>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</si>
  <si>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</si>
  <si>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</si>
  <si>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</si>
  <si>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</si>
  <si>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</si>
  <si>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</si>
  <si>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</si>
  <si>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</si>
  <si>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</si>
  <si>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</si>
  <si>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</si>
  <si>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</si>
  <si>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</si>
  <si>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</si>
  <si>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</si>
  <si>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</si>
  <si>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</si>
  <si>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</si>
  <si>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</si>
  <si>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</si>
  <si>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</si>
  <si>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</si>
  <si>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</si>
  <si>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</si>
  <si>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</si>
  <si>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</si>
  <si>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</si>
  <si>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</si>
  <si>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</si>
  <si>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</si>
  <si>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</si>
  <si>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</si>
  <si>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</si>
  <si>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</si>
  <si>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</si>
  <si>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</si>
  <si>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</si>
  <si>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</si>
  <si>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</si>
  <si>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</si>
  <si>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</si>
  <si>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</si>
  <si>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</si>
  <si>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</si>
  <si>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</si>
  <si>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</si>
  <si>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</si>
  <si>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</si>
  <si>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</si>
  <si>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</si>
  <si>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</si>
  <si>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</si>
  <si>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</si>
  <si>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</si>
  <si>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</si>
  <si>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</si>
  <si>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</si>
  <si>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</si>
  <si>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</si>
  <si>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</si>
  <si>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</si>
  <si>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</si>
  <si>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</si>
  <si>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</si>
  <si>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</si>
  <si>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</si>
  <si>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</si>
  <si>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</si>
  <si>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</si>
  <si>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</si>
  <si>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</si>
  <si>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</si>
  <si>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</si>
  <si>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</si>
  <si>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</si>
  <si>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</si>
  <si>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</si>
  <si>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</si>
  <si>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</si>
  <si>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</si>
  <si>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</si>
  <si>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</si>
  <si>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</si>
  <si>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</si>
  <si>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</si>
  <si>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</si>
  <si>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</si>
  <si>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</si>
  <si>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</si>
  <si>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</si>
  <si>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</si>
  <si>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</si>
  <si>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</si>
  <si>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</si>
  <si>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</si>
  <si>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</si>
  <si>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</si>
  <si>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</si>
  <si>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</si>
  <si>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</si>
  <si>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</si>
  <si>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</si>
  <si>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</si>
  <si>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</si>
  <si>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</si>
  <si>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</si>
  <si>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</si>
  <si>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</si>
  <si>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</si>
  <si>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</si>
  <si>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</si>
  <si>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</si>
  <si>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</si>
  <si>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</si>
  <si>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</si>
  <si>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</si>
  <si>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</si>
  <si>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</si>
  <si>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</si>
  <si>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</si>
  <si>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</si>
  <si>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</si>
  <si>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</si>
  <si>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</si>
  <si>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</si>
  <si>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</si>
  <si>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</si>
  <si>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</si>
  <si>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</si>
  <si>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</si>
  <si>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</si>
  <si>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</si>
  <si>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</si>
  <si>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</si>
  <si>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</si>
  <si>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</si>
  <si>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</si>
  <si>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</si>
  <si>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</si>
  <si>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</si>
  <si>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</si>
  <si>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</si>
  <si>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</si>
  <si>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</si>
  <si>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</si>
  <si>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</si>
  <si>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</si>
  <si>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</si>
  <si>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</si>
  <si>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</si>
  <si>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</si>
  <si>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</si>
  <si>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</si>
  <si>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</si>
  <si>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</si>
  <si>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</si>
  <si>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</si>
  <si>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</si>
  <si>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</si>
  <si>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</si>
  <si>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</si>
  <si>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</si>
  <si>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</si>
  <si>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</si>
  <si>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</si>
  <si>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</si>
  <si>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</si>
  <si>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</si>
  <si>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</si>
  <si>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</si>
  <si>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</si>
  <si>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</si>
  <si>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</si>
  <si>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</si>
  <si>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</si>
  <si>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</si>
  <si>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</si>
  <si>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</si>
  <si>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</si>
  <si>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</si>
  <si>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</si>
  <si>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</si>
  <si>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</si>
  <si>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</si>
  <si>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</si>
  <si>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</si>
  <si>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</si>
  <si>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</si>
  <si>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</si>
  <si>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</si>
  <si>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</si>
  <si>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</si>
  <si>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</si>
  <si>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</si>
  <si>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</si>
  <si>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</si>
  <si>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</si>
  <si>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</si>
  <si>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</si>
  <si>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</si>
  <si>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</si>
  <si>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</si>
  <si>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</si>
  <si>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</si>
  <si>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</si>
  <si>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</si>
  <si>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</si>
  <si>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</si>
  <si>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</si>
  <si>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</si>
  <si>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</si>
  <si>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</si>
  <si>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</si>
  <si>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</si>
  <si>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</si>
  <si>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</si>
  <si>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</si>
  <si>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</si>
  <si>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</si>
  <si>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</si>
  <si>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</si>
  <si>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</si>
  <si>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</si>
  <si>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</si>
  <si>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</si>
  <si>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</si>
  <si>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</si>
  <si>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</si>
  <si>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</si>
  <si>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</si>
  <si>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</si>
  <si>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</si>
  <si>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</si>
  <si>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</si>
  <si>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</si>
  <si>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</si>
  <si>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</si>
  <si>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</si>
  <si>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</si>
  <si>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</si>
  <si>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</si>
  <si>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</si>
  <si>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</si>
  <si>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</si>
  <si>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</si>
  <si>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</si>
  <si>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</si>
  <si>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</si>
  <si>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</si>
  <si>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</si>
  <si>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</si>
  <si>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</si>
  <si>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</si>
  <si>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</si>
  <si>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</si>
  <si>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</si>
  <si>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</si>
  <si>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</si>
  <si>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</si>
  <si>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</si>
  <si>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</si>
  <si>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</si>
  <si>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</si>
  <si>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</si>
  <si>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</si>
  <si>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</si>
  <si>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</si>
  <si>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</si>
  <si>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</si>
  <si>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</si>
  <si>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</si>
  <si>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</si>
  <si>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</si>
  <si>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</si>
  <si>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</si>
  <si>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</si>
  <si>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</si>
  <si>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</si>
  <si>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</si>
  <si>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</si>
  <si>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</si>
  <si>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</si>
  <si>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</si>
  <si>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</si>
  <si>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</si>
  <si>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</si>
  <si>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</si>
  <si>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</si>
  <si>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</si>
  <si>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</si>
  <si>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</si>
  <si>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</si>
  <si>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</si>
  <si>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</si>
  <si>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</si>
  <si>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</si>
  <si>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</si>
  <si>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</si>
  <si>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</si>
  <si>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</si>
  <si>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</si>
  <si>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</si>
  <si>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</si>
  <si>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</si>
  <si>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</si>
  <si>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</si>
  <si>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</si>
  <si>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</si>
  <si>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</si>
  <si>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</si>
  <si>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</si>
  <si>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</si>
  <si>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</si>
  <si>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</si>
  <si>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</si>
  <si>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</si>
  <si>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</si>
  <si>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</si>
  <si>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</si>
  <si>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</si>
  <si>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</si>
  <si>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</si>
  <si>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</si>
  <si>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</si>
  <si>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</si>
  <si>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</si>
  <si>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</si>
  <si>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</si>
  <si>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</si>
  <si>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</si>
  <si>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</si>
  <si>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</si>
  <si>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</si>
  <si>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</si>
  <si>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</si>
  <si>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</si>
  <si>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</si>
  <si>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</si>
  <si>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</si>
  <si>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</si>
  <si>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</si>
  <si>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</si>
  <si>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</si>
  <si>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</si>
  <si>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</si>
  <si>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</si>
  <si>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</si>
  <si>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</si>
  <si>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</si>
  <si>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</si>
  <si>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</si>
  <si>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</si>
  <si>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</si>
  <si>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</si>
  <si>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</si>
  <si>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</si>
  <si>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</si>
  <si>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</si>
  <si>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</si>
  <si>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</si>
  <si>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</si>
  <si>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</si>
  <si>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</si>
  <si>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</si>
  <si>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</si>
  <si>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</si>
  <si>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</si>
  <si>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</si>
  <si>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</si>
  <si>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</si>
  <si>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</si>
  <si>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</si>
  <si>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</si>
  <si>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</si>
  <si>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</si>
  <si>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</si>
  <si>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</si>
  <si>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</si>
  <si>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</si>
  <si>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</si>
  <si>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</si>
  <si>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</si>
  <si>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</si>
  <si>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</si>
  <si>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</si>
  <si>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</si>
  <si>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</si>
  <si>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</si>
  <si>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</si>
  <si>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</si>
  <si>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</si>
  <si>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</si>
  <si>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</si>
  <si>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</si>
  <si>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</si>
  <si>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</si>
  <si>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</si>
  <si>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</si>
  <si>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</si>
  <si>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</si>
  <si>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</si>
  <si>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</si>
  <si>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</si>
  <si>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</si>
  <si>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</si>
  <si>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</si>
  <si>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</si>
  <si>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</si>
  <si>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</si>
  <si>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</si>
  <si>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</si>
  <si>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</si>
  <si>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</si>
  <si>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</si>
  <si>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</si>
  <si>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</si>
  <si>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</si>
  <si>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</si>
  <si>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</si>
  <si>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</si>
  <si>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</si>
  <si>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</si>
  <si>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</si>
  <si>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</si>
  <si>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</si>
  <si>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</si>
  <si>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</si>
  <si>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</si>
  <si>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</si>
  <si>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</si>
  <si>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</si>
  <si>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</si>
  <si>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</si>
  <si>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</si>
  <si>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</si>
  <si>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</si>
  <si>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</si>
  <si>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</si>
  <si>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</si>
  <si>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</si>
  <si>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</si>
  <si>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</si>
  <si>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</si>
  <si>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</si>
  <si>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</si>
  <si>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</si>
  <si>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</si>
  <si>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</si>
  <si>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</si>
  <si>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</si>
  <si>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</si>
  <si>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</si>
  <si>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</si>
  <si>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</si>
  <si>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</si>
  <si>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</si>
  <si>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</si>
  <si>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</si>
  <si>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</si>
  <si>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</si>
  <si>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</si>
  <si>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</si>
  <si>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</si>
  <si>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</si>
  <si>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</si>
  <si>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</si>
  <si>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</si>
  <si>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</si>
  <si>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</si>
  <si>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</si>
  <si>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</si>
  <si>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</si>
  <si>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</si>
  <si>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</si>
  <si>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</si>
  <si>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</si>
  <si>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</si>
  <si>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</si>
  <si>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</si>
  <si>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</si>
  <si>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</si>
  <si>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</si>
  <si>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</si>
  <si>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</si>
  <si>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</si>
  <si>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</si>
  <si>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</si>
  <si>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</si>
  <si>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</si>
  <si>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</si>
  <si>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</si>
  <si>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</si>
  <si>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</si>
  <si>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</si>
  <si>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</si>
  <si>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</si>
  <si>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</si>
  <si>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</si>
  <si>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</si>
  <si>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</si>
  <si>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</si>
  <si>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</si>
  <si>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</si>
  <si>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</si>
  <si>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</si>
  <si>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</si>
  <si>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</si>
  <si>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</si>
  <si>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</si>
  <si>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</si>
  <si>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</si>
  <si>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</si>
  <si>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</si>
  <si>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</si>
  <si>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</si>
  <si>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</si>
  <si>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</si>
  <si>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</si>
  <si>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</si>
  <si>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</si>
  <si>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</si>
  <si>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</si>
  <si>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</si>
  <si>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</si>
  <si>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</si>
  <si>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</si>
  <si>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</si>
  <si>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</si>
  <si>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</si>
  <si>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</si>
  <si>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</si>
  <si>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</si>
  <si>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</si>
  <si>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</si>
  <si>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</si>
  <si>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</si>
  <si>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</si>
  <si>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</si>
  <si>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</si>
  <si>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</si>
  <si>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</si>
  <si>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</si>
  <si>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</si>
  <si>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</si>
  <si>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</si>
  <si>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</si>
  <si>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</si>
  <si>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</si>
  <si>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</si>
  <si>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</si>
  <si>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</si>
  <si>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</si>
  <si>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</si>
  <si>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</si>
  <si>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</si>
  <si>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</si>
  <si>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</si>
  <si>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</si>
  <si>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</si>
  <si>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</si>
  <si>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</si>
  <si>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</si>
  <si>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</si>
  <si>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</si>
  <si>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</si>
  <si>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</si>
  <si>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</si>
  <si>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</si>
  <si>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</si>
  <si>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</si>
  <si>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</si>
  <si>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</si>
  <si>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</si>
  <si>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</si>
  <si>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</si>
  <si>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</si>
  <si>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</si>
  <si>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</si>
  <si>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</si>
  <si>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</si>
  <si>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</si>
  <si>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</si>
  <si>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</si>
  <si>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</si>
  <si>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</si>
  <si>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</si>
  <si>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</si>
  <si>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</si>
  <si>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</si>
  <si>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</si>
  <si>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</si>
  <si>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</si>
  <si>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</si>
  <si>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</si>
  <si>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</si>
  <si>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</si>
  <si>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</si>
  <si>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</si>
  <si>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</si>
  <si>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</si>
  <si>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</si>
  <si>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</si>
  <si>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</si>
  <si>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</si>
  <si>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</si>
  <si>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</si>
  <si>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</si>
  <si>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</si>
  <si>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</si>
  <si>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</si>
  <si>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</si>
  <si>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</si>
  <si>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</si>
  <si>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</si>
  <si>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</si>
  <si>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</si>
  <si>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</si>
  <si>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</si>
  <si>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</si>
  <si>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</si>
  <si>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</si>
  <si>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</si>
  <si>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</si>
  <si>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</si>
  <si>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</si>
  <si>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</si>
  <si>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</si>
  <si>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</si>
  <si>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</si>
  <si>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</si>
  <si>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</si>
  <si>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</si>
  <si>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</si>
  <si>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</si>
  <si>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</si>
  <si>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</si>
  <si>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</si>
  <si>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</si>
  <si>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</si>
  <si>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</si>
  <si>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</si>
  <si>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</si>
  <si>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</si>
  <si>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</si>
  <si>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</si>
  <si>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</si>
  <si>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</si>
  <si>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</si>
  <si>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</si>
  <si>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</si>
  <si>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</si>
  <si>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</si>
  <si>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</si>
  <si>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</si>
  <si>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</si>
  <si>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</si>
  <si>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</si>
  <si>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</si>
  <si>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</si>
  <si>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</si>
  <si>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</si>
  <si>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</si>
  <si>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</si>
  <si>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</si>
  <si>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</si>
  <si>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</si>
  <si>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</si>
  <si>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</si>
  <si>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</si>
  <si>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</si>
  <si>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</si>
  <si>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</si>
  <si>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</si>
  <si>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</si>
  <si>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</si>
  <si>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</si>
  <si>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</si>
  <si>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</si>
  <si>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</si>
  <si>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</si>
  <si>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</si>
  <si>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</si>
  <si>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</si>
  <si>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</si>
  <si>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</si>
  <si>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</si>
  <si>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</si>
  <si>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</si>
  <si>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</si>
  <si>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</si>
  <si>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</si>
  <si>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</si>
  <si>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</si>
  <si>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</si>
  <si>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</si>
  <si>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</si>
  <si>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</si>
  <si>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</si>
  <si>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</si>
  <si>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</si>
  <si>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</si>
  <si>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</si>
  <si>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</si>
  <si>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</si>
  <si>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</si>
  <si>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</si>
  <si>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</si>
  <si>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</si>
  <si>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</si>
  <si>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</si>
  <si>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</si>
  <si>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</si>
  <si>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</si>
  <si>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</si>
  <si>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</si>
  <si>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</si>
  <si>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</si>
  <si>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</si>
  <si>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</si>
  <si>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</si>
  <si>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</si>
  <si>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</si>
  <si>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</si>
  <si>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</si>
  <si>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</si>
  <si>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</si>
  <si>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</si>
  <si>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</si>
  <si>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</si>
  <si>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</si>
  <si>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</si>
  <si>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</si>
  <si>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</si>
  <si>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</si>
  <si>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</si>
  <si>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</si>
  <si>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</si>
  <si>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</si>
  <si>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</si>
  <si>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</si>
  <si>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</si>
  <si>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</si>
  <si>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</si>
  <si>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</si>
  <si>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</si>
  <si>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</si>
  <si>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</si>
  <si>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</si>
  <si>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</si>
  <si>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</si>
  <si>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</si>
  <si>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</si>
  <si>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</si>
  <si>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</si>
  <si>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</si>
  <si>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</si>
  <si>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</si>
  <si>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</si>
  <si>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</si>
  <si>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</si>
  <si>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</si>
  <si>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</si>
  <si>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</si>
  <si>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</si>
  <si>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</si>
  <si>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</si>
  <si>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</si>
  <si>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</si>
  <si>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</si>
  <si>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</si>
  <si>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</si>
  <si>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</si>
  <si>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</si>
  <si>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</si>
  <si>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</si>
  <si>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</si>
  <si>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</si>
  <si>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</si>
  <si>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</si>
  <si>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</si>
  <si>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</si>
  <si>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</si>
  <si>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</si>
  <si>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</si>
  <si>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</si>
  <si>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</si>
  <si>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</si>
  <si>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</si>
  <si>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</si>
  <si>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</si>
  <si>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</si>
  <si>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</si>
  <si>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</si>
  <si>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</si>
  <si>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</si>
  <si>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</si>
  <si>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</si>
  <si>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</si>
  <si>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</si>
  <si>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</si>
  <si>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</si>
  <si>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</si>
  <si>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</si>
  <si>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</si>
  <si>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</si>
  <si>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</si>
  <si>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</si>
  <si>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</si>
  <si>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</si>
  <si>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</si>
  <si>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</si>
  <si>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</si>
  <si>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</si>
  <si>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</si>
  <si>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</si>
  <si>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</si>
  <si>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</si>
  <si>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</si>
  <si>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</si>
  <si>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</si>
  <si>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</si>
  <si>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</si>
  <si>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</si>
  <si>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</si>
  <si>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</si>
  <si>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</si>
  <si>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</si>
  <si>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</si>
  <si>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</si>
  <si>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</si>
  <si>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</si>
  <si>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</si>
  <si>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</si>
  <si>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</si>
  <si>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</si>
  <si>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</si>
  <si>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</si>
  <si>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</si>
  <si>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</si>
  <si>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</si>
  <si>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</si>
  <si>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</si>
  <si>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</si>
  <si>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</si>
  <si>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</si>
  <si>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</si>
  <si>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</si>
  <si>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</si>
  <si>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</si>
  <si>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</si>
  <si>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</si>
  <si>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</si>
  <si>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</si>
  <si>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</si>
  <si>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</si>
  <si>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</si>
  <si>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</si>
  <si>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</si>
  <si>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</si>
  <si>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</si>
  <si>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</si>
  <si>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</si>
  <si>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</si>
  <si>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</si>
  <si>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</si>
  <si>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</si>
  <si>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</si>
  <si>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</si>
  <si>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</si>
  <si>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</si>
  <si>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</si>
  <si>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</si>
  <si>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</si>
  <si>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</si>
  <si>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</si>
  <si>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</si>
  <si>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</si>
  <si>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</si>
  <si>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</si>
  <si>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</si>
  <si>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</si>
  <si>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</si>
  <si>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</si>
  <si>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</si>
  <si>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</si>
  <si>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</si>
  <si>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</si>
  <si>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</si>
  <si>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</si>
  <si>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</si>
  <si>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</si>
  <si>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</si>
  <si>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</si>
  <si>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</si>
  <si>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</si>
  <si>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</si>
  <si>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</si>
  <si>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</si>
  <si>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</si>
  <si>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</si>
  <si>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</si>
  <si>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</si>
  <si>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</si>
  <si>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</si>
  <si>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</si>
  <si>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</si>
  <si>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</si>
  <si>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</si>
  <si>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</si>
  <si>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</si>
  <si>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</si>
  <si>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</si>
  <si>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</si>
  <si>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</si>
  <si>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</si>
  <si>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</si>
  <si>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</si>
  <si>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</si>
  <si>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</si>
  <si>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</si>
  <si>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</si>
  <si>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</si>
  <si>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</si>
  <si>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</si>
  <si>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</si>
  <si>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</si>
  <si>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</si>
  <si>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</si>
  <si>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</si>
  <si>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</si>
  <si>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</si>
  <si>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</si>
  <si>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</si>
  <si>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</si>
  <si>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</si>
  <si>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</si>
  <si>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</si>
  <si>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</si>
  <si>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</si>
  <si>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</si>
  <si>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</si>
  <si>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</si>
  <si>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</si>
  <si>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</si>
  <si>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</si>
  <si>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</si>
  <si>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</si>
  <si>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</si>
  <si>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</si>
  <si>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</si>
  <si>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</si>
  <si>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</si>
  <si>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</si>
  <si>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</si>
  <si>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</si>
  <si>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</si>
  <si>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</si>
  <si>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</si>
  <si>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</si>
  <si>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</si>
  <si>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</si>
  <si>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</si>
  <si>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</si>
  <si>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</si>
  <si>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</si>
  <si>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</si>
  <si>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</si>
  <si>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</si>
  <si>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</si>
  <si>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</si>
  <si>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</si>
  <si>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</si>
  <si>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</si>
  <si>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</si>
  <si>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</si>
  <si>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</si>
  <si>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</si>
  <si>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</si>
  <si>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</si>
  <si>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</si>
  <si>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</si>
  <si>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</si>
  <si>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</si>
  <si>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</si>
  <si>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</si>
  <si>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</si>
  <si>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</si>
  <si>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</si>
  <si>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</si>
  <si>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</si>
  <si>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</si>
  <si>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</si>
  <si>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</si>
  <si>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</si>
  <si>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</si>
  <si>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</si>
  <si>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</si>
  <si>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</si>
  <si>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</si>
  <si>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</si>
  <si>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</si>
  <si>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</si>
  <si>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</si>
  <si>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</si>
  <si>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</si>
  <si>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</si>
  <si>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</si>
  <si>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</si>
  <si>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</si>
  <si>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</si>
  <si>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</si>
  <si>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</si>
  <si>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</si>
  <si>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</si>
  <si>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</si>
  <si>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</si>
  <si>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</si>
  <si>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</si>
  <si>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</si>
  <si>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</si>
  <si>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</si>
  <si>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</si>
  <si>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</si>
  <si>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</si>
  <si>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</si>
  <si>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</si>
  <si>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</si>
  <si>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</si>
  <si>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</si>
  <si>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</si>
  <si>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</si>
  <si>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</si>
  <si>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</si>
  <si>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</si>
  <si>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</si>
  <si>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</si>
  <si>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</si>
  <si>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</si>
  <si>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</si>
  <si>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</si>
  <si>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</si>
  <si>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</si>
  <si>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</si>
  <si>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</si>
  <si>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</si>
  <si>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</si>
  <si>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</si>
  <si>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</si>
  <si>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</si>
  <si>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</si>
  <si>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</si>
  <si>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</si>
  <si>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</si>
  <si>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</si>
  <si>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</si>
  <si>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</si>
  <si>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</si>
  <si>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</si>
  <si>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</si>
  <si>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</si>
  <si>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</si>
  <si>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</si>
  <si>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</si>
  <si>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</si>
  <si>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</si>
  <si>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</si>
  <si>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</si>
  <si>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</si>
  <si>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</si>
  <si>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</si>
  <si>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</si>
  <si>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</si>
  <si>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</si>
  <si>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</si>
  <si>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</si>
  <si>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</si>
  <si>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</si>
  <si>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</si>
  <si>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</si>
  <si>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</si>
  <si>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</si>
  <si>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</si>
  <si>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</si>
  <si>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</si>
  <si>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</si>
  <si>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</si>
  <si>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</si>
  <si>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</si>
  <si>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</si>
  <si>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</si>
  <si>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</si>
  <si>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</si>
  <si>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</si>
  <si>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</si>
  <si>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</si>
  <si>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</si>
  <si>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</si>
  <si>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</si>
  <si>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</si>
  <si>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</si>
  <si>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</si>
  <si>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</si>
  <si>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</si>
  <si>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</si>
  <si>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</si>
  <si>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</si>
  <si>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</si>
  <si>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</si>
  <si>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</si>
  <si>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</si>
  <si>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</si>
  <si>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</si>
  <si>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</si>
  <si>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</si>
  <si>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</si>
  <si>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</si>
  <si>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</si>
  <si>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</si>
  <si>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</si>
  <si>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</si>
  <si>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</si>
  <si>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</si>
  <si>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</si>
  <si>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</si>
  <si>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</si>
  <si>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</si>
  <si>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</si>
  <si>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</si>
  <si>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</si>
  <si>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</si>
  <si>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</si>
  <si>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</si>
  <si>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</si>
  <si>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</si>
  <si>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</si>
  <si>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</si>
  <si>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</si>
  <si>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</si>
  <si>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</si>
  <si>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</si>
  <si>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</si>
  <si>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</si>
  <si>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</si>
  <si>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</si>
  <si>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</si>
  <si>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</si>
  <si>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</si>
  <si>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</si>
  <si>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</si>
  <si>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</si>
  <si>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</si>
  <si>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</si>
  <si>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</si>
  <si>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</si>
  <si>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</si>
  <si>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</si>
  <si>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</si>
  <si>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</si>
  <si>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</si>
  <si>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</si>
  <si>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</si>
  <si>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</si>
  <si>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</si>
  <si>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</si>
  <si>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</si>
  <si>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</si>
  <si>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</si>
  <si>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</si>
  <si>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</si>
  <si>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</si>
  <si>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</si>
  <si>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</si>
  <si>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</si>
  <si>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</si>
  <si>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</si>
  <si>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</si>
  <si>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</si>
  <si>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</si>
  <si>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</si>
  <si>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</si>
  <si>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</si>
  <si>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</si>
  <si>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</si>
  <si>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</si>
  <si>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</si>
  <si>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</si>
  <si>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</si>
  <si>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</si>
  <si>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</si>
  <si>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</si>
  <si>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</si>
  <si>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</si>
  <si>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</si>
  <si>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</si>
  <si>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</si>
  <si>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</si>
  <si>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</si>
  <si>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</si>
  <si>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</si>
  <si>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</si>
  <si>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</si>
  <si>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</si>
  <si>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</si>
  <si>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</si>
  <si>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</si>
  <si>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</si>
  <si>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</si>
  <si>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</si>
  <si>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</si>
  <si>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</si>
  <si>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</si>
  <si>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</si>
  <si>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</si>
  <si>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</si>
  <si>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</si>
  <si>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</si>
  <si>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</si>
  <si>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</si>
  <si>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</si>
  <si>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</si>
  <si>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</si>
  <si>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</si>
  <si>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</si>
  <si>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</si>
  <si>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</si>
  <si>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</si>
  <si>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</si>
  <si>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</si>
  <si>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</si>
  <si>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</si>
  <si>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</si>
  <si>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</si>
  <si>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</si>
  <si>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</si>
  <si>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</si>
  <si>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</si>
  <si>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</si>
  <si>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</si>
  <si>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</si>
  <si>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</si>
  <si>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</si>
  <si>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</si>
  <si>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</si>
  <si>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</si>
  <si>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</si>
  <si>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</si>
  <si>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</si>
  <si>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</si>
  <si>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</si>
  <si>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</si>
  <si>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</si>
  <si>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</si>
  <si>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</si>
  <si>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</si>
  <si>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</si>
  <si>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</si>
  <si>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</si>
  <si>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</si>
  <si>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</si>
  <si>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</si>
  <si>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</si>
  <si>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</si>
  <si>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</si>
  <si>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</si>
  <si>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</si>
  <si>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</si>
  <si>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</si>
  <si>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</si>
  <si>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</si>
  <si>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</si>
  <si>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</si>
  <si>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</si>
  <si>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</si>
  <si>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</si>
  <si>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</si>
  <si>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</si>
  <si>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</si>
  <si>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</si>
  <si>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</si>
  <si>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</si>
  <si>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</si>
  <si>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</si>
  <si>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</si>
  <si>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</si>
  <si>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</si>
  <si>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</si>
  <si>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</si>
  <si>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</si>
  <si>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</si>
  <si>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</si>
  <si>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</si>
  <si>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</si>
  <si>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</si>
  <si>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</si>
  <si>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</si>
  <si>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</si>
  <si>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</si>
  <si>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</si>
  <si>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</si>
  <si>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</si>
  <si>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</si>
  <si>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</si>
  <si>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</si>
  <si>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</si>
  <si>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</si>
  <si>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</si>
  <si>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</si>
  <si>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</si>
  <si>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</si>
  <si>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</si>
  <si>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</si>
  <si>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</si>
  <si>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</si>
  <si>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</si>
  <si>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</si>
  <si>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</si>
  <si>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</si>
  <si>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</si>
  <si>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</si>
  <si>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</si>
  <si>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</si>
  <si>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</si>
  <si>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</si>
  <si>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</si>
  <si>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</si>
  <si>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</si>
  <si>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</si>
  <si>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</si>
  <si>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</si>
  <si>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</si>
  <si>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</si>
  <si>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</si>
  <si>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</si>
  <si>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</si>
  <si>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</si>
  <si>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</si>
  <si>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</si>
  <si>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</si>
  <si>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</si>
  <si>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</si>
  <si>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</si>
  <si>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</si>
  <si>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</si>
  <si>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</si>
  <si>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</si>
  <si>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</si>
  <si>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</si>
  <si>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</si>
  <si>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</si>
  <si>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</si>
  <si>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</si>
  <si>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</si>
  <si>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</si>
  <si>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</si>
  <si>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</si>
  <si>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</si>
  <si>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</si>
  <si>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</si>
  <si>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</si>
  <si>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</si>
  <si>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</si>
  <si>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</si>
  <si>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</si>
  <si>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</si>
  <si>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</si>
  <si>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</si>
  <si>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</si>
  <si>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</si>
  <si>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</si>
  <si>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</si>
  <si>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</si>
  <si>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</si>
  <si>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</si>
  <si>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</si>
  <si>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</si>
  <si>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</si>
  <si>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</si>
  <si>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</si>
  <si>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</si>
  <si>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</si>
  <si>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</si>
  <si>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</si>
  <si>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</si>
  <si>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</si>
  <si>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</si>
  <si>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</si>
  <si>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</si>
  <si>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</si>
  <si>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</si>
  <si>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</si>
  <si>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</si>
  <si>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</si>
  <si>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</si>
  <si>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</si>
  <si>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</si>
  <si>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</si>
  <si>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</si>
  <si>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</si>
  <si>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</si>
  <si>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</si>
  <si>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</si>
  <si>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</si>
  <si>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</si>
  <si>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</si>
  <si>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</si>
  <si>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</si>
  <si>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</si>
  <si>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</si>
  <si>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</si>
  <si>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</si>
  <si>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</si>
  <si>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</si>
  <si>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</si>
  <si>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</si>
  <si>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</si>
  <si>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</si>
  <si>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</si>
  <si>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</si>
  <si>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</si>
  <si>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</si>
  <si>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</si>
  <si>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</si>
  <si>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</si>
  <si>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</si>
  <si>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</si>
  <si>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</si>
  <si>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</si>
  <si>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</si>
  <si>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</si>
  <si>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</si>
  <si>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</si>
  <si>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</si>
  <si>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</si>
  <si>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</si>
  <si>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</si>
  <si>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</si>
  <si>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</si>
  <si>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</si>
  <si>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</si>
  <si>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</si>
  <si>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</si>
  <si>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</si>
  <si>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</si>
  <si>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</si>
  <si>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</si>
  <si>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</si>
  <si>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</si>
  <si>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</si>
  <si>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</si>
  <si>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</si>
  <si>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</si>
  <si>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</si>
  <si>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</si>
  <si>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</si>
  <si>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</si>
  <si>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</si>
  <si>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</si>
  <si>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</si>
  <si>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</si>
  <si>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</si>
  <si>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</si>
  <si>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</si>
  <si>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</si>
  <si>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</si>
  <si>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</si>
  <si>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</si>
  <si>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</si>
  <si>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</si>
  <si>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</si>
  <si>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</si>
  <si>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</si>
  <si>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</si>
  <si>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</si>
  <si>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</si>
  <si>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</si>
  <si>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</si>
  <si>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</si>
  <si>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</si>
  <si>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</si>
  <si>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</si>
  <si>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</si>
  <si>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</si>
  <si>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</si>
  <si>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</si>
  <si>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</si>
  <si>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</si>
  <si>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</si>
  <si>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</si>
  <si>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</si>
  <si>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</si>
  <si>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</si>
  <si>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</si>
  <si>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</si>
  <si>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</si>
  <si>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</si>
  <si>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</si>
  <si>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</si>
  <si>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</si>
  <si>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</si>
  <si>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</si>
  <si>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</si>
  <si>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</si>
  <si>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</si>
  <si>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</si>
  <si>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</si>
  <si>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</si>
  <si>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</si>
  <si>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</si>
  <si>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</si>
  <si>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</si>
  <si>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</si>
  <si>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</si>
  <si>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</si>
  <si>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</si>
  <si>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</si>
  <si>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</si>
  <si>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</si>
  <si>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</si>
  <si>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</si>
  <si>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</si>
  <si>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</si>
  <si>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</si>
  <si>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</si>
  <si>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</si>
  <si>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</si>
  <si>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</si>
  <si>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</si>
  <si>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</si>
  <si>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</si>
  <si>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</si>
  <si>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</si>
  <si>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</si>
  <si>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</si>
  <si>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</si>
  <si>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</si>
  <si>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</si>
  <si>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</si>
  <si>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</si>
  <si>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</si>
  <si>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</si>
  <si>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</si>
  <si>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</si>
  <si>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</si>
  <si>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</si>
  <si>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</si>
  <si>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</si>
  <si>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</si>
  <si>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</si>
  <si>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</si>
  <si>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</si>
  <si>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</si>
  <si>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</si>
  <si>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</si>
  <si>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</si>
  <si>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</si>
  <si>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</si>
  <si>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</si>
  <si>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</si>
  <si>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</si>
  <si>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</si>
  <si>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</si>
  <si>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</si>
  <si>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</si>
  <si>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</si>
  <si>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</si>
  <si>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</si>
  <si>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</si>
  <si>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</si>
  <si>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</si>
  <si>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</si>
  <si>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</si>
  <si>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</si>
  <si>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</si>
  <si>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</si>
  <si>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</si>
  <si>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</si>
  <si>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</si>
  <si>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</si>
  <si>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</si>
  <si>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</si>
  <si>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</si>
  <si>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</si>
  <si>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</si>
  <si>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</si>
  <si>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</si>
  <si>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</si>
  <si>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</si>
  <si>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</si>
  <si>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</si>
  <si>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</si>
  <si>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</si>
  <si>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</si>
  <si>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</si>
  <si>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</si>
  <si>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</si>
  <si>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</si>
  <si>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</si>
  <si>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</si>
  <si>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</si>
  <si>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</si>
  <si>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</si>
  <si>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</si>
  <si>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</si>
  <si>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</si>
  <si>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</si>
  <si>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</si>
  <si>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</si>
  <si>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</si>
  <si>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</si>
  <si>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</si>
  <si>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</si>
  <si>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</si>
  <si>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</si>
  <si>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</si>
  <si>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</si>
  <si>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</si>
  <si>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</si>
  <si>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</si>
  <si>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</si>
  <si>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</si>
  <si>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</si>
  <si>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</si>
  <si>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</si>
  <si>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</si>
  <si>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</si>
  <si>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</si>
  <si>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</si>
  <si>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</si>
  <si>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</si>
  <si>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</si>
  <si>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</si>
  <si>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</si>
  <si>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</si>
  <si>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</si>
  <si>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</si>
  <si>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</si>
  <si>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</si>
  <si>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</si>
  <si>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</si>
  <si>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</si>
  <si>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</si>
  <si>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</si>
  <si>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</si>
  <si>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</si>
  <si>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</si>
  <si>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</si>
  <si>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</si>
  <si>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</si>
  <si>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</si>
  <si>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</si>
  <si>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</si>
  <si>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</si>
  <si>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</si>
  <si>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</si>
  <si>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</si>
  <si>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</si>
  <si>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</si>
  <si>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</si>
  <si>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</si>
  <si>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</si>
  <si>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</si>
  <si>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</si>
  <si>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</si>
  <si>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</si>
  <si>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</si>
  <si>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</si>
  <si>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</si>
  <si>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</si>
  <si>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</si>
  <si>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</si>
  <si>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</si>
  <si>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</si>
  <si>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</si>
  <si>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</si>
  <si>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</si>
  <si>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</si>
  <si>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</si>
  <si>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</si>
  <si>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</si>
  <si>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</si>
  <si>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</si>
  <si>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</si>
  <si>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</si>
  <si>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</si>
  <si>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</si>
  <si>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</si>
  <si>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</si>
  <si>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</si>
  <si>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</si>
  <si>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</si>
  <si>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</si>
  <si>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</si>
  <si>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</si>
  <si>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</si>
  <si>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</si>
  <si>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</si>
  <si>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</si>
  <si>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</si>
  <si>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</si>
  <si>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</si>
  <si>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</si>
  <si>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</si>
  <si>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</si>
  <si>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</si>
  <si>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</si>
  <si>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</si>
  <si>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</si>
  <si>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</si>
  <si>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</si>
  <si>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</si>
  <si>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</si>
  <si>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</si>
  <si>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</si>
  <si>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</si>
  <si>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</si>
  <si>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</si>
  <si>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</si>
  <si>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</si>
  <si>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</si>
  <si>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</si>
  <si>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</si>
  <si>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</si>
  <si>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</si>
  <si>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</si>
  <si>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</si>
  <si>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</si>
  <si>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</si>
  <si>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</si>
  <si>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</si>
  <si>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</si>
  <si>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</si>
  <si>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</si>
  <si>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</si>
  <si>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</si>
  <si>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</si>
  <si>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</si>
  <si>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</si>
  <si>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</si>
  <si>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</si>
  <si>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</si>
  <si>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</si>
  <si>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</si>
  <si>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</si>
  <si>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</si>
  <si>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</si>
  <si>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</si>
  <si>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</si>
  <si>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</si>
  <si>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</si>
  <si>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</si>
  <si>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</si>
  <si>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</si>
  <si>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</si>
  <si>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</si>
  <si>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</si>
  <si>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</si>
  <si>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</si>
  <si>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</si>
  <si>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</si>
  <si>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</si>
  <si>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</si>
  <si>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</si>
  <si>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</si>
  <si>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</si>
  <si>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</si>
  <si>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</si>
  <si>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</si>
  <si>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</si>
  <si>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</si>
  <si>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</si>
  <si>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</si>
  <si>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</si>
  <si>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</si>
  <si>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</si>
  <si>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</si>
  <si>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</si>
  <si>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</si>
  <si>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</si>
  <si>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</si>
  <si>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</si>
  <si>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</si>
  <si>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</si>
  <si>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</si>
  <si>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</si>
  <si>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</si>
  <si>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</si>
  <si>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</si>
  <si>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</si>
  <si>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</si>
  <si>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</si>
  <si>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</si>
  <si>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</si>
  <si>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</si>
  <si>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</si>
  <si>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</si>
  <si>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</si>
  <si>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</si>
  <si>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</si>
  <si>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</si>
  <si>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</si>
  <si>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</si>
  <si>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</si>
  <si>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</si>
  <si>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</si>
  <si>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</si>
  <si>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</si>
  <si>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</si>
  <si>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</si>
  <si>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</si>
  <si>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</si>
  <si>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</si>
  <si>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</si>
  <si>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</si>
  <si>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</si>
  <si>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</si>
  <si>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</si>
  <si>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</si>
  <si>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</si>
  <si>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</si>
  <si>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</si>
  <si>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</si>
  <si>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</si>
  <si>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</si>
  <si>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</si>
  <si>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</si>
  <si>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</si>
  <si>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</si>
  <si>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</si>
  <si>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</si>
  <si>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</si>
  <si>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</si>
  <si>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</si>
  <si>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</si>
  <si>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</si>
  <si>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</si>
  <si>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</si>
  <si>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</si>
  <si>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</si>
  <si>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</si>
  <si>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</si>
  <si>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</si>
  <si>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</si>
  <si>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</si>
  <si>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</si>
  <si>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</si>
  <si>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</si>
  <si>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</si>
  <si>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</si>
  <si>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</si>
  <si>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</si>
  <si>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</si>
  <si>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</si>
  <si>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</si>
  <si>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</si>
  <si>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</si>
  <si>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</si>
  <si>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</si>
  <si>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</si>
  <si>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</si>
  <si>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</si>
  <si>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</si>
  <si>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</si>
  <si>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</si>
  <si>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</si>
  <si>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</si>
  <si>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</si>
  <si>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</si>
  <si>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</si>
  <si>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</si>
  <si>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</si>
  <si>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</si>
  <si>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</si>
  <si>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</si>
  <si>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</si>
  <si>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</si>
  <si>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</si>
  <si>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</si>
  <si>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</si>
  <si>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</si>
  <si>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</si>
  <si>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</si>
  <si>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</si>
  <si>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</si>
  <si>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</si>
  <si>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</si>
  <si>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</si>
  <si>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</si>
  <si>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</si>
  <si>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</si>
  <si>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</si>
  <si>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</si>
  <si>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</si>
  <si>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</si>
  <si>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</si>
  <si>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</si>
  <si>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</si>
  <si>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</si>
  <si>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</si>
  <si>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</si>
  <si>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</si>
  <si>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</si>
  <si>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</si>
  <si>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</si>
  <si>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</si>
  <si>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</si>
  <si>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</si>
  <si>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</si>
  <si>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</si>
  <si>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</si>
  <si>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</si>
  <si>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</si>
  <si>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</si>
  <si>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</si>
  <si>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</si>
  <si>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</si>
  <si>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</si>
  <si>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</si>
  <si>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</si>
  <si>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</si>
  <si>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</si>
  <si>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</si>
  <si>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</si>
  <si>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</si>
  <si>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</si>
  <si>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</si>
  <si>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</si>
  <si>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</si>
  <si>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</si>
  <si>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</si>
  <si>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</si>
  <si>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</si>
  <si>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</si>
  <si>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</si>
  <si>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</si>
  <si>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</si>
  <si>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</si>
  <si>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</si>
  <si>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</si>
  <si>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</si>
  <si>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</si>
  <si>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</si>
  <si>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</si>
  <si>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</si>
  <si>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</si>
  <si>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</si>
  <si>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</si>
  <si>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</si>
  <si>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</si>
  <si>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</si>
  <si>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</si>
  <si>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</si>
  <si>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</si>
  <si>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</si>
  <si>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</si>
  <si>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</si>
  <si>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</si>
  <si>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</si>
  <si>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</si>
  <si>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</si>
  <si>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</si>
  <si>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</si>
  <si>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</si>
  <si>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</si>
  <si>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</si>
  <si>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</si>
  <si>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</si>
  <si>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</si>
  <si>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</si>
  <si>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</si>
  <si>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</si>
  <si>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</si>
  <si>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</si>
  <si>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</si>
  <si>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</si>
  <si>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</si>
  <si>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</si>
  <si>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</si>
  <si>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</si>
  <si>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</si>
  <si>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</si>
  <si>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</si>
  <si>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</si>
  <si>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</si>
  <si>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</si>
  <si>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</si>
  <si>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</si>
  <si>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</si>
  <si>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</si>
  <si>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</si>
  <si>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</si>
  <si>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</si>
  <si>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</si>
  <si>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</si>
  <si>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</si>
  <si>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</si>
  <si>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</si>
  <si>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</si>
  <si>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</si>
  <si>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</si>
  <si>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</si>
  <si>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</si>
  <si>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</si>
  <si>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</si>
  <si>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</si>
  <si>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</si>
  <si>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</si>
  <si>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</si>
  <si>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</si>
  <si>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</si>
  <si>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</si>
  <si>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</si>
  <si>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</si>
  <si>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</si>
  <si>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</si>
  <si>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</si>
  <si>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</si>
  <si>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</si>
  <si>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</si>
  <si>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</si>
  <si>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</si>
  <si>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</si>
  <si>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</si>
  <si>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</si>
  <si>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</si>
  <si>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</si>
  <si>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</si>
  <si>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</si>
  <si>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</si>
  <si>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</si>
  <si>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</si>
  <si>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</si>
  <si>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</si>
  <si>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</si>
  <si>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</si>
  <si>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</si>
  <si>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</si>
  <si>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</si>
  <si>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</si>
  <si>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</si>
  <si>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</si>
  <si>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</si>
  <si>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</si>
  <si>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</si>
  <si>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</si>
  <si>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</si>
  <si>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</si>
  <si>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</si>
  <si>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</si>
  <si>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</si>
  <si>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</si>
  <si>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</si>
  <si>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</si>
  <si>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</si>
  <si>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</si>
  <si>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</si>
  <si>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</si>
  <si>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</si>
  <si>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</si>
  <si>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</si>
  <si>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</si>
  <si>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</si>
  <si>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</si>
  <si>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</si>
  <si>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</si>
  <si>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</si>
  <si>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</si>
  <si>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</si>
  <si>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</si>
  <si>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</si>
  <si>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</si>
  <si>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</si>
  <si>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</si>
  <si>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</si>
  <si>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</si>
  <si>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</si>
  <si>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</si>
  <si>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</si>
  <si>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</si>
  <si>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</si>
  <si>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</si>
  <si>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</si>
  <si>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</si>
  <si>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</si>
  <si>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</si>
  <si>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</si>
  <si>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</si>
  <si>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</si>
  <si>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</si>
  <si>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</si>
  <si>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</si>
  <si>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</si>
  <si>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</si>
  <si>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</si>
  <si>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</si>
  <si>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</si>
  <si>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</si>
  <si>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</si>
  <si>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</si>
  <si>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</si>
  <si>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</si>
  <si>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</si>
  <si>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</si>
  <si>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</si>
  <si>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</si>
  <si>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</si>
  <si>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</si>
  <si>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</si>
  <si>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</si>
  <si>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</si>
  <si>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</si>
  <si>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</si>
  <si>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</si>
  <si>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</si>
  <si>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</si>
  <si>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</si>
  <si>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</si>
  <si>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</si>
  <si>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</si>
  <si>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</si>
  <si>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</si>
  <si>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</si>
  <si>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</si>
  <si>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</si>
  <si>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</si>
  <si>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</si>
  <si>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</si>
  <si>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</si>
  <si>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</si>
  <si>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</si>
  <si>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</si>
  <si>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</si>
  <si>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</si>
  <si>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</si>
  <si>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</si>
  <si>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</si>
  <si>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</si>
  <si>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</si>
  <si>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</si>
  <si>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</si>
  <si>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</si>
  <si>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</si>
  <si>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</si>
  <si>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</si>
  <si>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</si>
  <si>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</si>
  <si>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</si>
  <si>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</si>
  <si>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</si>
  <si>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</si>
  <si>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</si>
  <si>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</si>
  <si>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</si>
  <si>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</si>
  <si>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</si>
  <si>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</si>
  <si>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</si>
  <si>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</si>
  <si>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</si>
  <si>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</si>
  <si>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</si>
  <si>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</si>
  <si>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</si>
  <si>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</si>
  <si>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</si>
  <si>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</si>
  <si>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</si>
  <si>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</si>
  <si>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</si>
  <si>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</si>
  <si>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</si>
  <si>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</si>
  <si>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</si>
  <si>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</si>
  <si>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</si>
  <si>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</si>
  <si>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</si>
  <si>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</si>
  <si>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</si>
  <si>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</si>
  <si>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</si>
  <si>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</si>
  <si>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</si>
  <si>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</si>
  <si>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</si>
  <si>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</si>
  <si>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</si>
  <si>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</si>
  <si>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</si>
  <si>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</si>
  <si>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</si>
  <si>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</si>
  <si>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</si>
  <si>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</si>
  <si>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</si>
  <si>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</si>
  <si>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</si>
  <si>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</si>
  <si>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</si>
  <si>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</si>
  <si>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</si>
  <si>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</si>
  <si>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</si>
  <si>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</si>
  <si>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</si>
  <si>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</si>
  <si>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</si>
  <si>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</si>
  <si>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</si>
  <si>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</si>
  <si>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</si>
  <si>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</si>
  <si>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</si>
  <si>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</si>
  <si>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</si>
  <si>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</si>
  <si>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</si>
  <si>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</si>
  <si>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</si>
  <si>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</si>
  <si>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</si>
  <si>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</si>
  <si>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</si>
  <si>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</si>
  <si>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</si>
  <si>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</si>
  <si>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</si>
  <si>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</si>
  <si>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</si>
  <si>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</si>
  <si>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</si>
  <si>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</si>
  <si>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</si>
  <si>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</si>
  <si>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</si>
  <si>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</si>
  <si>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</si>
  <si>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</si>
  <si>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</si>
  <si>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</si>
  <si>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</si>
  <si>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</si>
  <si>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</si>
  <si>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</si>
  <si>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</si>
  <si>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</si>
  <si>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</si>
  <si>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</si>
  <si>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</si>
  <si>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</si>
  <si>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</si>
  <si>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</si>
  <si>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</si>
  <si>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</si>
  <si>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</si>
  <si>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</si>
  <si>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</si>
  <si>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</si>
  <si>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</si>
  <si>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</si>
  <si>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</si>
  <si>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</si>
  <si>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</si>
  <si>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</si>
  <si>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</si>
  <si>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</si>
  <si>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</si>
  <si>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</si>
  <si>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</si>
  <si>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</si>
  <si>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</si>
  <si>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</si>
  <si>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</si>
  <si>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</si>
  <si>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</si>
  <si>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</si>
  <si>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</si>
  <si>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</si>
  <si>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</si>
  <si>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</si>
  <si>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</si>
  <si>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</si>
  <si>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</si>
  <si>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</si>
  <si>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</si>
  <si>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</si>
  <si>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</si>
  <si>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</si>
  <si>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</si>
  <si>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</si>
  <si>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</si>
  <si>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</si>
  <si>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</si>
  <si>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</si>
  <si>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</si>
  <si>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</si>
  <si>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</si>
  <si>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</si>
  <si>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</si>
  <si>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</si>
  <si>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</si>
  <si>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</si>
  <si>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</si>
  <si>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</si>
  <si>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</si>
  <si>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</si>
  <si>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</si>
  <si>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</si>
  <si>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</si>
  <si>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</si>
  <si>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</si>
  <si>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</si>
  <si>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</si>
  <si>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</si>
  <si>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</si>
  <si>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</si>
  <si>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</si>
  <si>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</si>
  <si>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</si>
  <si>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</si>
  <si>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</si>
  <si>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</si>
  <si>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</si>
  <si>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</si>
  <si>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</si>
  <si>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</si>
  <si>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</si>
  <si>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</si>
  <si>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</si>
  <si>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</si>
  <si>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</si>
  <si>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</si>
  <si>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</si>
  <si>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</si>
  <si>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</si>
  <si>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</si>
  <si>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</si>
  <si>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</si>
  <si>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</si>
  <si>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</si>
  <si>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</si>
  <si>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</si>
  <si>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</si>
  <si>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</si>
  <si>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</si>
  <si>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</si>
  <si>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</si>
  <si>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</si>
  <si>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</si>
  <si>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</si>
  <si>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</si>
  <si>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</si>
  <si>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</si>
  <si>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</si>
  <si>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</si>
  <si>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</si>
  <si>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</si>
  <si>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</si>
  <si>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</si>
  <si>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</si>
  <si>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</si>
  <si>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</si>
  <si>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</si>
  <si>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</si>
  <si>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</si>
  <si>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</si>
  <si>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</si>
  <si>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</si>
  <si>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</si>
  <si>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</si>
  <si>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</si>
  <si>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</si>
  <si>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</si>
  <si>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</si>
  <si>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</si>
  <si>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</si>
  <si>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</si>
  <si>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</si>
  <si>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</si>
  <si>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</si>
  <si>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</si>
  <si>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</si>
  <si>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</si>
  <si>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</si>
  <si>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</si>
  <si>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</si>
  <si>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</si>
  <si>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</si>
  <si>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</si>
  <si>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</si>
  <si>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</si>
  <si>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</si>
  <si>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</si>
  <si>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</si>
  <si>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</si>
  <si>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</si>
  <si>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</si>
  <si>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</si>
  <si>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</si>
  <si>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</si>
  <si>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</si>
  <si>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</si>
  <si>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</si>
  <si>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</si>
  <si>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</si>
  <si>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</si>
  <si>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</si>
  <si>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</si>
  <si>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</si>
  <si>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</si>
  <si>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</si>
  <si>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</si>
  <si>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</si>
  <si>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</si>
  <si>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</si>
  <si>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</si>
  <si>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</si>
  <si>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</si>
  <si>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</si>
  <si>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</si>
  <si>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</si>
  <si>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</si>
  <si>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</si>
  <si>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</si>
  <si>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</si>
  <si>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</si>
  <si>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</si>
  <si>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</si>
  <si>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</si>
  <si>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</si>
  <si>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</si>
  <si>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</si>
  <si>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</si>
  <si>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</si>
  <si>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</si>
  <si>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</si>
  <si>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</si>
  <si>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</si>
  <si>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</si>
  <si>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</si>
  <si>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</si>
  <si>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</si>
  <si>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</si>
  <si>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</si>
  <si>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</si>
  <si>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</si>
  <si>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</si>
  <si>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</si>
  <si>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</si>
  <si>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</si>
  <si>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</si>
  <si>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</si>
  <si>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</si>
  <si>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</si>
  <si>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</si>
  <si>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</si>
  <si>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</si>
  <si>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</si>
  <si>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</si>
  <si>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</si>
  <si>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</si>
  <si>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</si>
  <si>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</si>
  <si>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</si>
  <si>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</si>
  <si>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</si>
  <si>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</si>
  <si>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</si>
  <si>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</si>
  <si>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</si>
  <si>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</si>
  <si>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</si>
  <si>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</si>
  <si>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</si>
  <si>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</si>
  <si>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</si>
  <si>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</si>
  <si>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</si>
  <si>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</si>
  <si>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</si>
  <si>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</si>
  <si>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</si>
  <si>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</si>
  <si>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</si>
  <si>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</si>
  <si>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</si>
  <si>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</si>
  <si>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</si>
  <si>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</si>
  <si>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</si>
  <si>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</si>
  <si>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</si>
  <si>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</si>
  <si>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</si>
  <si>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</si>
  <si>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</si>
  <si>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</si>
  <si>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</si>
  <si>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</si>
  <si>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</si>
  <si>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</si>
  <si>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</si>
  <si>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</si>
  <si>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</si>
  <si>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</si>
  <si>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</si>
  <si>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</si>
  <si>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</si>
  <si>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</si>
  <si>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</si>
  <si>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</si>
  <si>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</si>
  <si>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</si>
  <si>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</si>
  <si>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</si>
  <si>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</si>
  <si>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</si>
  <si>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</si>
  <si>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</si>
  <si>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</si>
  <si>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</si>
  <si>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</si>
  <si>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</si>
  <si>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</si>
  <si>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</si>
  <si>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</si>
  <si>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</si>
  <si>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</si>
  <si>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</si>
  <si>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</si>
  <si>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</si>
  <si>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</si>
  <si>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</si>
  <si>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</si>
  <si>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</si>
  <si>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</si>
  <si>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</si>
  <si>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</si>
  <si>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</si>
  <si>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</si>
  <si>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</si>
  <si>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</si>
  <si>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</si>
  <si>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</si>
  <si>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</si>
  <si>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</si>
  <si>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</si>
  <si>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</si>
  <si>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</si>
  <si>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</si>
  <si>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</si>
  <si>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</si>
  <si>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</si>
  <si>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</si>
  <si>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</si>
  <si>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</si>
  <si>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</si>
  <si>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</si>
  <si>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</si>
  <si>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</si>
  <si>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</si>
  <si>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</si>
  <si>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</si>
  <si>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</si>
  <si>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</si>
  <si>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</si>
  <si>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</si>
  <si>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</si>
  <si>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</si>
  <si>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</si>
  <si>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</si>
  <si>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</si>
  <si>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</si>
  <si>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</si>
  <si>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</si>
  <si>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</si>
  <si>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</si>
  <si>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</si>
  <si>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</si>
  <si>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</si>
  <si>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</si>
  <si>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</si>
  <si>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</si>
  <si>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</si>
  <si>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</si>
  <si>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</si>
  <si>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</si>
  <si>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</si>
  <si>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</si>
  <si>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</si>
  <si>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</si>
  <si>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</si>
  <si>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</si>
  <si>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</si>
  <si>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</si>
  <si>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</si>
  <si>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</si>
  <si>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</si>
  <si>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</si>
  <si>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</si>
  <si>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</si>
  <si>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</si>
  <si>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</si>
  <si>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</si>
  <si>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</si>
  <si>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</si>
  <si>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</si>
  <si>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</si>
  <si>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</si>
  <si>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</si>
  <si>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</si>
  <si>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</si>
  <si>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</si>
  <si>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</si>
  <si>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</si>
  <si>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</si>
  <si>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</si>
  <si>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</si>
  <si>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</si>
  <si>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</si>
  <si>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</si>
  <si>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</si>
  <si>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</si>
  <si>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</si>
  <si>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</si>
  <si>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</si>
  <si>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</si>
  <si>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</si>
  <si>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</si>
  <si>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</si>
  <si>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</si>
  <si>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</si>
  <si>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</si>
  <si>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</si>
  <si>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</si>
  <si>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</si>
  <si>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</si>
  <si>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</si>
  <si>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</si>
  <si>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</si>
  <si>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</si>
  <si>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</si>
  <si>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</si>
  <si>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</si>
  <si>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</si>
  <si>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</si>
  <si>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</si>
  <si>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</si>
  <si>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</si>
  <si>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</si>
  <si>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</si>
  <si>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</si>
  <si>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</si>
  <si>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</si>
  <si>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</si>
  <si>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</si>
  <si>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</si>
  <si>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</si>
  <si>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</si>
  <si>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</si>
  <si>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</si>
  <si>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</si>
  <si>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</si>
  <si>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</si>
  <si>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</si>
  <si>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</si>
  <si>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</si>
  <si>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</si>
  <si>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</si>
  <si>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</si>
  <si>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</si>
  <si>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</si>
  <si>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</si>
  <si>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</si>
  <si>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</si>
  <si>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</si>
  <si>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</si>
  <si>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</si>
  <si>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</si>
  <si>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</si>
  <si>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</si>
  <si>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</si>
  <si>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</si>
  <si>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</si>
  <si>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</si>
  <si>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</si>
  <si>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</si>
  <si>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</si>
  <si>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</si>
  <si>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</si>
  <si>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</si>
  <si>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</si>
  <si>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</si>
  <si>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</si>
  <si>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</si>
  <si>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</si>
  <si>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</si>
  <si>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</si>
  <si>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</si>
  <si>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</si>
  <si>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</si>
  <si>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</si>
  <si>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</si>
  <si>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</si>
  <si>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</si>
  <si>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</si>
  <si>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</si>
  <si>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</si>
  <si>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</si>
  <si>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</si>
  <si>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</si>
  <si>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</si>
  <si>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</si>
  <si>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</si>
  <si>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</si>
  <si>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</si>
  <si>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</si>
  <si>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</si>
  <si>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</si>
  <si>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</si>
  <si>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</si>
  <si>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</si>
  <si>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</si>
  <si>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</si>
  <si>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</si>
  <si>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</si>
  <si>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</si>
  <si>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</si>
  <si>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</si>
  <si>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</si>
  <si>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</si>
  <si>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</si>
  <si>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</si>
  <si>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</si>
  <si>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</si>
  <si>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</si>
  <si>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</si>
  <si>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</si>
  <si>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</si>
  <si>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</si>
  <si>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</si>
  <si>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</si>
  <si>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</si>
  <si>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</si>
  <si>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</si>
  <si>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</si>
  <si>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</si>
  <si>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</si>
  <si>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</si>
  <si>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</si>
  <si>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</si>
  <si>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</si>
  <si>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</si>
  <si>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</si>
  <si>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</si>
  <si>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</si>
  <si>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</si>
  <si>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</si>
  <si>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</si>
  <si>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</si>
  <si>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</si>
  <si>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</si>
  <si>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</si>
  <si>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</si>
  <si>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</si>
  <si>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</si>
  <si>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</si>
  <si>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</si>
  <si>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</si>
  <si>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</si>
  <si>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</si>
  <si>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</si>
  <si>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</si>
  <si>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</si>
  <si>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</si>
  <si>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</si>
  <si>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</si>
  <si>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</si>
  <si>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</si>
  <si>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</si>
  <si>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</si>
  <si>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</si>
  <si>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</si>
  <si>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</si>
  <si>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</si>
  <si>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</si>
  <si>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</si>
  <si>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</si>
  <si>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</si>
  <si>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</si>
  <si>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</si>
  <si>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</si>
  <si>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</si>
  <si>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</si>
  <si>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</si>
  <si>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</si>
  <si>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</si>
  <si>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</si>
  <si>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</si>
  <si>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</si>
  <si>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</si>
  <si>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</si>
  <si>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</si>
  <si>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</si>
  <si>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</si>
  <si>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</si>
  <si>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</si>
  <si>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</si>
  <si>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</si>
  <si>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</si>
  <si>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</si>
  <si>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</si>
  <si>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</si>
  <si>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</si>
  <si>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</si>
  <si>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</si>
  <si>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</si>
  <si>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</si>
  <si>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</si>
  <si>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</si>
  <si>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</si>
  <si>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</si>
  <si>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</si>
  <si>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</si>
  <si>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</si>
  <si>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</si>
  <si>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</si>
  <si>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</si>
  <si>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</si>
  <si>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</si>
  <si>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</si>
  <si>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</si>
  <si>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</si>
  <si>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</si>
  <si>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</si>
  <si>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</si>
  <si>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</si>
  <si>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</si>
  <si>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</si>
  <si>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</si>
  <si>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</si>
  <si>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</si>
  <si>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</si>
  <si>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</si>
  <si>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</si>
  <si>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</si>
  <si>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</si>
  <si>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</si>
  <si>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</si>
  <si>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</si>
  <si>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</si>
  <si>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</si>
  <si>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</si>
  <si>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</si>
  <si>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</si>
  <si>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</si>
  <si>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</si>
  <si>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</si>
  <si>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</si>
  <si>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</si>
  <si>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</si>
  <si>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</si>
  <si>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</si>
  <si>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</si>
  <si>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</si>
  <si>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</si>
  <si>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</si>
  <si>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</si>
  <si>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</si>
  <si>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</si>
  <si>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</si>
  <si>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</si>
  <si>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</si>
  <si>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</si>
  <si>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</si>
  <si>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</si>
  <si>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</si>
  <si>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</si>
  <si>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</si>
  <si>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</si>
  <si>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</si>
  <si>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</si>
  <si>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</si>
  <si>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</si>
  <si>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</si>
  <si>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</si>
  <si>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</si>
  <si>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</si>
  <si>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</si>
  <si>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</si>
  <si>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</si>
  <si>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</si>
  <si>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</si>
  <si>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</si>
  <si>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</si>
  <si>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</si>
  <si>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</si>
  <si>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</si>
  <si>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</si>
  <si>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</si>
  <si>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</si>
  <si>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</si>
  <si>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</si>
  <si>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</si>
  <si>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</si>
  <si>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</si>
  <si>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</si>
  <si>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</si>
  <si>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</si>
  <si>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</si>
  <si>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</si>
  <si>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</si>
  <si>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</si>
  <si>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</si>
  <si>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</si>
  <si>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</si>
  <si>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</si>
  <si>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</si>
  <si>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</si>
  <si>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</si>
  <si>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</si>
  <si>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</si>
  <si>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</si>
  <si>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</si>
  <si>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</si>
  <si>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</si>
  <si>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</si>
  <si>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</si>
  <si>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</si>
  <si>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</si>
  <si>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</si>
  <si>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</si>
  <si>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</si>
  <si>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</si>
  <si>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</si>
  <si>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</si>
  <si>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</si>
  <si>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</si>
  <si>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</si>
  <si>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</si>
  <si>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</si>
  <si>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</si>
  <si>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</si>
  <si>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</si>
  <si>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</si>
  <si>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</si>
  <si>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</si>
  <si>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</si>
  <si>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</si>
  <si>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</si>
  <si>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</si>
  <si>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</si>
  <si>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</si>
  <si>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</si>
  <si>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</si>
  <si>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</si>
  <si>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</si>
  <si>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</si>
  <si>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</si>
  <si>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</si>
  <si>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</si>
  <si>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</si>
  <si>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</si>
  <si>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</si>
  <si>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</si>
  <si>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</si>
  <si>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</si>
  <si>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</si>
  <si>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</si>
  <si>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</si>
  <si>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</si>
  <si>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</si>
  <si>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</si>
  <si>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</si>
  <si>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</si>
  <si>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</si>
  <si>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</si>
  <si>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</si>
  <si>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</si>
  <si>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</si>
  <si>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</si>
  <si>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</si>
  <si>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</si>
  <si>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</si>
  <si>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</si>
  <si>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</si>
  <si>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</si>
  <si>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</si>
  <si>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</si>
  <si>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</si>
  <si>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</si>
  <si>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</si>
  <si>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</si>
  <si>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</si>
  <si>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</si>
  <si>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</si>
  <si>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</si>
  <si>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</si>
  <si>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</si>
  <si>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</si>
  <si>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</si>
  <si>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</si>
  <si>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</si>
  <si>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</si>
  <si>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</si>
  <si>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</si>
  <si>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</si>
  <si>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</si>
  <si>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</si>
  <si>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</si>
  <si>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</si>
  <si>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</si>
  <si>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</si>
  <si>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</si>
  <si>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</si>
  <si>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</si>
  <si>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</si>
  <si>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</si>
  <si>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</si>
  <si>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</si>
  <si>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</si>
  <si>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</si>
  <si>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</si>
  <si>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</si>
  <si>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</si>
  <si>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</si>
  <si>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</si>
  <si>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</si>
  <si>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</si>
  <si>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</si>
  <si>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</si>
  <si>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</si>
  <si>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</si>
  <si>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</si>
  <si>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</si>
  <si>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</si>
  <si>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</si>
  <si>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</si>
  <si>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</si>
  <si>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</si>
  <si>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</si>
  <si>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</si>
  <si>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</si>
  <si>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</si>
  <si>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</si>
  <si>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</si>
  <si>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</si>
  <si>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</si>
  <si>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</si>
  <si>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</si>
  <si>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</si>
  <si>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</si>
  <si>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</si>
  <si>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</si>
  <si>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</si>
  <si>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</si>
  <si>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</si>
  <si>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</si>
  <si>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</si>
  <si>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</si>
  <si>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</si>
  <si>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</si>
  <si>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</si>
  <si>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</si>
  <si>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</si>
  <si>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</si>
  <si>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</si>
  <si>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</si>
  <si>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</si>
  <si>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</si>
  <si>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</si>
  <si>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</si>
  <si>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</si>
  <si>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</si>
  <si>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</si>
  <si>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</si>
  <si>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</si>
  <si>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</si>
  <si>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</si>
  <si>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</si>
  <si>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</si>
  <si>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</si>
  <si>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</si>
  <si>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</si>
  <si>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</si>
  <si>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</si>
  <si>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</si>
  <si>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</si>
  <si>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</si>
  <si>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</si>
  <si>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</si>
  <si>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</si>
  <si>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</si>
  <si>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</si>
  <si>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</si>
  <si>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</si>
  <si>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</si>
  <si>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</si>
  <si>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</si>
  <si>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</si>
  <si>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</si>
  <si>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</si>
  <si>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</si>
  <si>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</si>
  <si>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</si>
  <si>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</si>
  <si>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</si>
  <si>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</si>
  <si>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</si>
  <si>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</si>
  <si>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</si>
  <si>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</si>
  <si>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</si>
  <si>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</si>
  <si>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</si>
  <si>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</si>
  <si>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</si>
  <si>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</si>
  <si>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</si>
  <si>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</si>
  <si>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</si>
  <si>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</si>
  <si>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</si>
  <si>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</si>
  <si>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</si>
  <si>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</si>
  <si>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</si>
  <si>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</si>
  <si>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</si>
  <si>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</si>
  <si>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</si>
  <si>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</si>
  <si>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</si>
  <si>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</si>
  <si>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</si>
  <si>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</si>
  <si>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</si>
  <si>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</si>
  <si>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</si>
  <si>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</si>
  <si>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</si>
  <si>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</si>
  <si>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</si>
  <si>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</si>
  <si>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</si>
  <si>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</si>
  <si>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</si>
  <si>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</si>
  <si>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</si>
  <si>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</si>
  <si>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</si>
  <si>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</si>
  <si>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</si>
  <si>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</si>
  <si>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</si>
  <si>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</si>
  <si>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</si>
  <si>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</si>
  <si>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</si>
  <si>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</si>
  <si>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</si>
  <si>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</si>
  <si>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</si>
  <si>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</si>
  <si>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</si>
  <si>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</si>
  <si>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</si>
  <si>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</si>
  <si>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</si>
  <si>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</si>
  <si>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</si>
  <si>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</si>
  <si>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</si>
  <si>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</si>
  <si>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</si>
  <si>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</si>
  <si>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</si>
  <si>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</si>
  <si>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</si>
  <si>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</si>
  <si>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</si>
  <si>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</si>
  <si>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</si>
  <si>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</si>
  <si>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</si>
  <si>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</si>
  <si>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</si>
  <si>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</si>
  <si>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</si>
  <si>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</si>
  <si>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</si>
  <si>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</si>
  <si>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</si>
  <si>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</si>
  <si>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</si>
  <si>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</si>
  <si>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</si>
  <si>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</si>
  <si>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</si>
  <si>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</si>
  <si>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</si>
  <si>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</si>
  <si>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</si>
  <si>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</si>
  <si>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</si>
  <si>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</si>
  <si>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</si>
  <si>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</si>
  <si>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</si>
  <si>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</si>
  <si>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</si>
  <si>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</si>
  <si>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</si>
  <si>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</si>
  <si>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</si>
  <si>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</si>
  <si>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</si>
  <si>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</si>
  <si>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</si>
  <si>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</si>
  <si>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</si>
  <si>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</si>
  <si>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</si>
  <si>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</si>
  <si>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</si>
  <si>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</si>
  <si>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</si>
  <si>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</si>
  <si>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</si>
  <si>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</si>
  <si>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</si>
  <si>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</si>
  <si>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</si>
  <si>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</si>
  <si>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</si>
  <si>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</si>
  <si>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</si>
  <si>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</si>
  <si>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</si>
  <si>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</si>
  <si>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</si>
  <si>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</si>
  <si>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</si>
  <si>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</si>
  <si>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</si>
  <si>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</si>
  <si>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</si>
  <si>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</si>
  <si>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</si>
  <si>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</si>
  <si>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</si>
  <si>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</si>
  <si>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</si>
  <si>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</si>
  <si>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</si>
  <si>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</si>
  <si>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</si>
  <si>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</si>
  <si>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</si>
  <si>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</si>
  <si>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</si>
  <si>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</si>
  <si>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</si>
  <si>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</si>
  <si>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</si>
  <si>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</si>
  <si>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</si>
  <si>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</si>
  <si>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</si>
  <si>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</si>
  <si>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</si>
  <si>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</si>
  <si>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</si>
  <si>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</si>
  <si>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</si>
  <si>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</si>
  <si>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</si>
  <si>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</si>
  <si>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</si>
  <si>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</si>
  <si>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</si>
  <si>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</si>
  <si>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</si>
  <si>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</si>
  <si>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</si>
  <si>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</si>
  <si>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</si>
  <si>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</si>
  <si>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</si>
  <si>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</si>
  <si>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</si>
  <si>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</si>
  <si>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</si>
  <si>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</si>
  <si>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</si>
  <si>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</si>
  <si>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</si>
  <si>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</si>
  <si>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</si>
  <si>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</si>
  <si>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</si>
  <si>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</si>
  <si>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</si>
  <si>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</si>
  <si>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</si>
  <si>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</si>
  <si>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</si>
  <si>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</si>
  <si>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</si>
  <si>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</si>
  <si>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</si>
  <si>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</si>
  <si>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</si>
  <si>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</si>
  <si>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</si>
  <si>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</si>
  <si>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</si>
  <si>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</si>
  <si>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</si>
  <si>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</si>
  <si>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</si>
  <si>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</si>
  <si>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</si>
  <si>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</si>
  <si>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</si>
  <si>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</si>
  <si>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</si>
  <si>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</si>
  <si>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</si>
  <si>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</si>
  <si>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</si>
  <si>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</si>
  <si>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</si>
  <si>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</si>
  <si>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</si>
  <si>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</si>
  <si>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</si>
  <si>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</si>
  <si>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</si>
  <si>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</si>
  <si>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</si>
  <si>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</si>
  <si>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</si>
  <si>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</si>
  <si>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</si>
  <si>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</si>
  <si>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</si>
  <si>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</si>
  <si>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</si>
  <si>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</si>
  <si>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</si>
  <si>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</si>
  <si>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</si>
  <si>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</si>
  <si>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</si>
  <si>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</si>
  <si>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</si>
  <si>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</si>
  <si>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</si>
  <si>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</si>
  <si>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</si>
  <si>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</si>
  <si>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</si>
  <si>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</si>
  <si>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</si>
  <si>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</si>
  <si>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</si>
  <si>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</si>
  <si>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</si>
  <si>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</si>
  <si>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</si>
  <si>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</si>
  <si>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</si>
  <si>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</si>
  <si>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</si>
  <si>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</si>
  <si>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</si>
  <si>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</si>
  <si>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</si>
  <si>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</si>
  <si>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</si>
  <si>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</si>
  <si>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</si>
  <si>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</si>
  <si>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</si>
  <si>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</si>
  <si>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</si>
  <si>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</si>
  <si>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</si>
  <si>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</si>
  <si>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</si>
  <si>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</si>
  <si>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</si>
  <si>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</si>
  <si>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</si>
  <si>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</si>
  <si>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</si>
  <si>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</si>
  <si>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</si>
  <si>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</si>
  <si>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</si>
  <si>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</si>
  <si>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</si>
  <si>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</si>
  <si>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</si>
  <si>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</si>
  <si>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</si>
  <si>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</si>
  <si>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</si>
  <si>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</si>
  <si>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</si>
  <si>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</si>
  <si>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</si>
  <si>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</si>
  <si>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</si>
  <si>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</si>
  <si>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</si>
  <si>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</si>
  <si>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</si>
  <si>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</si>
  <si>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</si>
  <si>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</si>
  <si>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</si>
  <si>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</si>
  <si>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</si>
  <si>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</si>
  <si>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</si>
  <si>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</si>
  <si>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</si>
  <si>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</si>
  <si>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</si>
  <si>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</si>
  <si>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</si>
  <si>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</si>
  <si>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</si>
  <si>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</si>
  <si>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</si>
  <si>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</si>
  <si>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</si>
  <si>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</si>
  <si>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</si>
  <si>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</si>
  <si>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</si>
  <si>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</si>
  <si>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</si>
  <si>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</si>
  <si>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</si>
  <si>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</si>
  <si>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</si>
  <si>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</si>
  <si>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</si>
  <si>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</si>
  <si>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</si>
  <si>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</si>
  <si>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</si>
  <si>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</si>
  <si>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</si>
  <si>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</si>
  <si>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</si>
  <si>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</si>
  <si>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</si>
  <si>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</si>
  <si>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</si>
  <si>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</si>
  <si>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</si>
  <si>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</si>
  <si>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</si>
  <si>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</si>
  <si>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</si>
  <si>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</si>
  <si>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</si>
  <si>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</si>
  <si>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</si>
  <si>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</si>
  <si>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</si>
  <si>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</si>
  <si>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</si>
  <si>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</si>
  <si>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</si>
  <si>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</si>
  <si>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</si>
  <si>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</si>
  <si>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</si>
  <si>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</si>
  <si>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</si>
  <si>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</si>
  <si>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</si>
  <si>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</si>
  <si>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</si>
  <si>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</si>
  <si>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</si>
  <si>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</si>
  <si>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</si>
  <si>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</si>
  <si>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</si>
  <si>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</si>
  <si>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</si>
  <si>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</si>
  <si>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</si>
  <si>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</si>
  <si>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</si>
  <si>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</si>
  <si>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</si>
  <si>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</si>
  <si>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</si>
  <si>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</si>
  <si>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</si>
  <si>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</si>
  <si>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</si>
  <si>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</si>
  <si>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</si>
  <si>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</si>
  <si>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</si>
  <si>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</si>
  <si>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</si>
  <si>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</si>
  <si>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</si>
  <si>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</si>
  <si>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</si>
  <si>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</si>
  <si>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</si>
  <si>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</si>
  <si>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</si>
  <si>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</si>
  <si>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</si>
  <si>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</si>
  <si>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</si>
  <si>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</si>
  <si>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</si>
  <si>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</si>
  <si>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</si>
  <si>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</si>
  <si>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</si>
  <si>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</si>
  <si>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</si>
  <si>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</si>
  <si>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</si>
  <si>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</si>
  <si>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</si>
  <si>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</si>
  <si>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</si>
  <si>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</si>
  <si>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</si>
  <si>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</si>
  <si>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</si>
  <si>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</si>
  <si>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</si>
  <si>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</si>
  <si>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</si>
  <si>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</si>
  <si>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</si>
  <si>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</si>
  <si>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</si>
  <si>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</si>
  <si>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</si>
  <si>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</si>
  <si>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</si>
  <si>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</si>
  <si>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</si>
  <si>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</si>
  <si>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</si>
  <si>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</si>
  <si>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</si>
  <si>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</si>
  <si>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</si>
  <si>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</si>
  <si>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</si>
  <si>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</si>
  <si>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</si>
  <si>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</si>
  <si>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</si>
  <si>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</si>
  <si>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</si>
  <si>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</si>
  <si>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</si>
  <si>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</si>
  <si>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</si>
  <si>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</si>
  <si>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</si>
  <si>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</si>
  <si>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</si>
  <si>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</si>
  <si>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</si>
  <si>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</si>
  <si>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</si>
  <si>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</si>
  <si>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</si>
  <si>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</si>
  <si>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</si>
  <si>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</si>
  <si>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</si>
  <si>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</si>
  <si>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</si>
  <si>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</si>
  <si>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</si>
  <si>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</si>
  <si>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</si>
  <si>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</si>
  <si>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</si>
  <si>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</si>
  <si>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</si>
  <si>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</si>
  <si>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</si>
  <si>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</si>
  <si>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</si>
  <si>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</si>
  <si>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</si>
  <si>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</si>
  <si>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</si>
  <si>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</si>
  <si>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</si>
  <si>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</si>
  <si>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</si>
  <si>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</si>
  <si>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</si>
  <si>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</si>
  <si>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</si>
  <si>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</si>
  <si>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</si>
  <si>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</si>
  <si>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</si>
  <si>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</si>
  <si>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</si>
  <si>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</si>
  <si>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</si>
  <si>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</si>
  <si>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</si>
  <si>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</si>
  <si>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</si>
  <si>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</si>
  <si>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</si>
  <si>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</si>
  <si>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</si>
  <si>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</si>
  <si>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</si>
  <si>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</si>
  <si>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</si>
  <si>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</si>
  <si>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</si>
  <si>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</si>
  <si>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</si>
  <si>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</si>
  <si>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</si>
  <si>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</si>
  <si>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</si>
  <si>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</si>
  <si>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</si>
  <si>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</si>
  <si>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</si>
  <si>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</si>
  <si>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</si>
  <si>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</si>
  <si>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</si>
  <si>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</si>
  <si>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</si>
  <si>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</si>
  <si>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</si>
  <si>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</si>
  <si>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</si>
  <si>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</si>
  <si>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</si>
  <si>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</si>
  <si>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</si>
  <si>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</si>
  <si>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</si>
  <si>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</si>
  <si>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</si>
  <si>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</si>
  <si>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</si>
  <si>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</si>
  <si>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</si>
  <si>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</si>
  <si>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</si>
  <si>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</si>
  <si>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</si>
  <si>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</si>
  <si>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</si>
  <si>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</si>
  <si>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</si>
  <si>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</si>
  <si>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</si>
  <si>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</si>
  <si>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</si>
  <si>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</si>
  <si>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</si>
  <si>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</si>
  <si>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</si>
  <si>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</si>
  <si>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</si>
  <si>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</si>
  <si>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</si>
  <si>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</si>
  <si>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</si>
  <si>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</si>
  <si>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</si>
  <si>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</si>
  <si>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</si>
  <si>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</si>
  <si>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</si>
  <si>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</si>
  <si>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</si>
  <si>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</si>
  <si>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</si>
  <si>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</si>
  <si>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</si>
  <si>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</si>
  <si>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</si>
  <si>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</si>
  <si>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</si>
  <si>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</si>
  <si>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</si>
  <si>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</si>
  <si>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</si>
  <si>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</si>
  <si>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</si>
  <si>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</si>
  <si>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</si>
  <si>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</si>
  <si>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</si>
  <si>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</si>
  <si>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</si>
  <si>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</si>
  <si>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</si>
  <si>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</si>
  <si>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</si>
  <si>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</si>
  <si>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</si>
  <si>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</si>
  <si>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</si>
  <si>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</si>
  <si>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</si>
  <si>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</si>
  <si>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</si>
  <si>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</si>
  <si>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</si>
  <si>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</si>
  <si>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</si>
  <si>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</si>
  <si>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</si>
  <si>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</si>
  <si>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</si>
  <si>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</si>
  <si>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</si>
  <si>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</si>
  <si>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</si>
  <si>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</si>
  <si>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</si>
  <si>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</si>
  <si>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</si>
  <si>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</si>
  <si>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</si>
  <si>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</si>
  <si>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</si>
  <si>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</si>
  <si>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</si>
  <si>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</si>
  <si>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</si>
  <si>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</si>
  <si>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</si>
  <si>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</si>
  <si>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</si>
  <si>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</si>
  <si>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</si>
  <si>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</si>
  <si>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</si>
  <si>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</si>
  <si>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</si>
  <si>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</si>
  <si>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</si>
  <si>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</si>
  <si>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</si>
  <si>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</si>
  <si>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</si>
  <si>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</si>
  <si>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</si>
  <si>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</si>
  <si>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</si>
  <si>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</si>
  <si>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</si>
  <si>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</si>
  <si>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</si>
  <si>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</si>
  <si>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</si>
  <si>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</si>
  <si>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</si>
  <si>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</si>
  <si>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</si>
  <si>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</si>
  <si>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</si>
  <si>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</si>
  <si>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</si>
  <si>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</si>
  <si>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</si>
  <si>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</si>
  <si>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</si>
  <si>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</si>
  <si>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</si>
  <si>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</si>
  <si>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</si>
  <si>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</si>
  <si>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</si>
  <si>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</si>
  <si>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</si>
  <si>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</si>
  <si>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</si>
  <si>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</si>
  <si>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</si>
  <si>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</si>
  <si>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</si>
  <si>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</si>
  <si>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</si>
  <si>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</si>
  <si>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</si>
  <si>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</si>
  <si>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</si>
  <si>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</si>
  <si>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</si>
  <si>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</si>
  <si>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</si>
  <si>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</si>
  <si>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</si>
  <si>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</si>
  <si>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</si>
  <si>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</si>
  <si>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</si>
  <si>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</si>
  <si>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</si>
  <si>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</si>
  <si>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</si>
  <si>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</si>
  <si>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</si>
  <si>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</si>
  <si>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</si>
  <si>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</si>
  <si>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</si>
  <si>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</si>
  <si>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</si>
  <si>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</si>
  <si>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</si>
  <si>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</si>
  <si>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</si>
  <si>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</si>
  <si>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</si>
  <si>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</si>
  <si>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</si>
  <si>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</si>
  <si>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</si>
  <si>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</si>
  <si>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</si>
  <si>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</si>
  <si>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</si>
  <si>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</si>
  <si>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</si>
  <si>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</si>
  <si>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</si>
  <si>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</si>
  <si>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</si>
  <si>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</si>
  <si>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</si>
  <si>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</si>
  <si>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</si>
  <si>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</si>
  <si>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</si>
  <si>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</si>
  <si>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</si>
  <si>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</si>
  <si>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</si>
  <si>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</si>
  <si>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</si>
  <si>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</si>
  <si>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</si>
  <si>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</si>
  <si>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</si>
  <si>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</si>
  <si>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</si>
  <si>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</si>
  <si>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</si>
  <si>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</si>
  <si>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</si>
  <si>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</si>
  <si>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</si>
  <si>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</si>
  <si>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</si>
  <si>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</si>
  <si>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</si>
  <si>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</si>
  <si>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</si>
  <si>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</si>
  <si>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</si>
  <si>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</si>
  <si>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</si>
  <si>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</si>
  <si>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</si>
  <si>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</si>
  <si>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</si>
  <si>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</si>
  <si>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</si>
  <si>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</si>
  <si>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</si>
  <si>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</si>
  <si>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</si>
  <si>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</si>
  <si>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</si>
  <si>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</si>
  <si>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</si>
  <si>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</si>
  <si>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</si>
  <si>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</si>
  <si>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</si>
  <si>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</si>
  <si>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</si>
  <si>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</si>
  <si>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</si>
  <si>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</si>
  <si>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</si>
  <si>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</si>
  <si>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</si>
  <si>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</si>
  <si>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</si>
  <si>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</si>
  <si>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</si>
  <si>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</si>
  <si>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</si>
  <si>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</si>
  <si>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</si>
  <si>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</si>
  <si>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</si>
  <si>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</si>
  <si>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</si>
  <si>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</si>
  <si>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</si>
  <si>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</si>
  <si>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</si>
  <si>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</si>
  <si>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</si>
  <si>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</si>
  <si>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</si>
  <si>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</si>
  <si>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</si>
  <si>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</si>
  <si>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</si>
  <si>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</si>
  <si>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</si>
  <si>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</si>
  <si>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</si>
  <si>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</si>
  <si>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</si>
  <si>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</si>
  <si>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</si>
  <si>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</si>
  <si>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</si>
  <si>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</si>
  <si>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</si>
  <si>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</si>
  <si>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</si>
  <si>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</si>
  <si>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</si>
  <si>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</si>
  <si>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</si>
  <si>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</si>
  <si>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</si>
  <si>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</si>
  <si>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</si>
  <si>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</si>
  <si>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</si>
  <si>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</si>
  <si>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</si>
  <si>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</si>
  <si>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</si>
  <si>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</si>
  <si>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</si>
  <si>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</si>
  <si>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</si>
  <si>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</si>
  <si>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</si>
  <si>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</si>
  <si>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</si>
  <si>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</si>
  <si>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</si>
  <si>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</si>
  <si>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</si>
  <si>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</si>
  <si>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</si>
  <si>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</si>
  <si>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</si>
  <si>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</si>
  <si>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</si>
  <si>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</si>
  <si>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</si>
  <si>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</si>
  <si>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</si>
  <si>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</si>
  <si>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</si>
  <si>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</si>
  <si>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</si>
  <si>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</si>
  <si>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</si>
  <si>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</si>
  <si>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</si>
  <si>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</si>
  <si>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</si>
  <si>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</si>
  <si>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</si>
  <si>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</si>
  <si>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</si>
  <si>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</si>
  <si>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</si>
  <si>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</si>
  <si>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</si>
  <si>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</si>
  <si>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</si>
  <si>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</si>
  <si>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</si>
  <si>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</si>
  <si>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</si>
  <si>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</si>
  <si>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</si>
  <si>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</si>
  <si>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</si>
  <si>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</si>
  <si>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</si>
  <si>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</si>
  <si>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</si>
  <si>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</si>
  <si>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</si>
  <si>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</si>
  <si>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</si>
  <si>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</si>
  <si>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</si>
  <si>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</si>
  <si>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</si>
  <si>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</si>
  <si>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</si>
  <si>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</si>
  <si>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</si>
  <si>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</si>
  <si>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</si>
  <si>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</si>
  <si>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</si>
  <si>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</si>
  <si>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</si>
  <si>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</si>
  <si>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</si>
  <si>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</si>
  <si>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</si>
  <si>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</si>
  <si>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</si>
  <si>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</si>
  <si>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</si>
  <si>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</si>
  <si>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</si>
  <si>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</si>
  <si>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</si>
  <si>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</si>
  <si>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</si>
  <si>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</si>
  <si>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</si>
  <si>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</si>
  <si>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</si>
  <si>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</si>
  <si>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</si>
  <si>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</si>
  <si>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</si>
  <si>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</si>
  <si>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</si>
  <si>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</si>
  <si>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</si>
  <si>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</si>
  <si>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</si>
  <si>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</si>
  <si>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</si>
  <si>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</si>
  <si>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</si>
  <si>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</si>
  <si>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</si>
  <si>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</si>
  <si>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</si>
  <si>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</si>
  <si>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</si>
  <si>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</si>
  <si>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</si>
  <si>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</si>
  <si>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</si>
  <si>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</si>
  <si>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</si>
  <si>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</si>
  <si>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</si>
  <si>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</si>
  <si>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</si>
  <si>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</si>
  <si>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</si>
  <si>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</si>
  <si>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</si>
  <si>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</si>
  <si>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</si>
  <si>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</si>
  <si>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</si>
  <si>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</si>
  <si>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</si>
  <si>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</si>
  <si>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</si>
  <si>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</si>
  <si>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</si>
  <si>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</si>
  <si>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</si>
  <si>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</si>
  <si>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</si>
  <si>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</si>
  <si>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</si>
  <si>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</si>
  <si>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</si>
  <si>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</si>
  <si>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</si>
  <si>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</si>
  <si>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</si>
  <si>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</si>
  <si>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</si>
  <si>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</si>
  <si>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</si>
  <si>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</si>
  <si>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</si>
  <si>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</si>
  <si>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</si>
  <si>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</si>
  <si>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</si>
  <si>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</si>
  <si>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</si>
  <si>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</si>
  <si>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</si>
  <si>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</si>
  <si>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</si>
  <si>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</si>
  <si>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</si>
  <si>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</si>
  <si>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</si>
  <si>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</si>
  <si>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</si>
  <si>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</si>
  <si>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</si>
  <si>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</si>
  <si>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</si>
  <si>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</si>
  <si>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</si>
  <si>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</si>
  <si>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</si>
  <si>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</si>
  <si>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</si>
  <si>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</si>
  <si>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</si>
  <si>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</si>
  <si>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</si>
  <si>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</si>
  <si>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</si>
  <si>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</si>
  <si>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</si>
  <si>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</si>
  <si>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</si>
  <si>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</si>
  <si>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</si>
  <si>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</si>
  <si>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</si>
  <si>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</si>
  <si>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</si>
  <si>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</si>
  <si>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</si>
  <si>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</si>
  <si>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</si>
  <si>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</si>
  <si>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</si>
  <si>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</si>
  <si>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</si>
  <si>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</si>
  <si>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</si>
  <si>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</si>
  <si>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</si>
  <si>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</si>
  <si>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</si>
  <si>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</si>
  <si>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</si>
  <si>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</si>
  <si>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</si>
  <si>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</si>
  <si>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</si>
  <si>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</si>
  <si>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</si>
  <si>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</si>
  <si>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</si>
  <si>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</si>
  <si>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</si>
  <si>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</si>
  <si>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</si>
  <si>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</si>
  <si>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</si>
  <si>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</si>
  <si>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</si>
  <si>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</si>
  <si>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</si>
  <si>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</si>
  <si>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</si>
  <si>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</si>
  <si>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</si>
  <si>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</si>
  <si>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</si>
  <si>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</si>
  <si>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</si>
  <si>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</si>
  <si>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</si>
  <si>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</si>
  <si>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</si>
  <si>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</si>
  <si>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</si>
  <si>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</si>
  <si>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</si>
  <si>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</si>
  <si>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</si>
  <si>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</si>
  <si>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</si>
  <si>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</si>
  <si>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</si>
  <si>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</si>
  <si>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</si>
  <si>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</si>
  <si>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</si>
  <si>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</si>
  <si>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</si>
  <si>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</si>
  <si>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</si>
  <si>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</si>
  <si>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</si>
  <si>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</si>
  <si>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</si>
  <si>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</si>
  <si>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</si>
  <si>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</si>
  <si>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</si>
  <si>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</si>
  <si>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</si>
  <si>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</si>
  <si>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</si>
  <si>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</si>
  <si>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</si>
  <si>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</si>
  <si>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</si>
  <si>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</si>
  <si>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</si>
  <si>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</si>
  <si>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</si>
  <si>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</si>
  <si>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</si>
  <si>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</si>
  <si>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</si>
  <si>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</si>
  <si>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</si>
  <si>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</si>
  <si>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</si>
  <si>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</si>
  <si>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</si>
  <si>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</si>
  <si>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</si>
  <si>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</si>
  <si>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</si>
  <si>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</si>
  <si>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</si>
  <si>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</si>
  <si>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</si>
  <si>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</si>
  <si>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</si>
  <si>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</si>
  <si>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</si>
  <si>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</si>
  <si>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</si>
  <si>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</si>
  <si>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</si>
  <si>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</si>
  <si>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</si>
  <si>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</si>
  <si>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</si>
  <si>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</si>
  <si>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</si>
  <si>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</si>
  <si>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</si>
  <si>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</si>
  <si>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</si>
  <si>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</si>
  <si>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</si>
  <si>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</si>
  <si>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</si>
  <si>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</si>
  <si>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</si>
  <si>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</si>
  <si>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</si>
  <si>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</si>
  <si>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</si>
  <si>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</si>
  <si>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</si>
  <si>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</si>
  <si>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</si>
  <si>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</si>
  <si>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</si>
  <si>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</si>
  <si>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</si>
  <si>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</si>
  <si>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</si>
  <si>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</si>
  <si>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</si>
  <si>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</si>
  <si>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</si>
  <si>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</si>
  <si>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</si>
  <si>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</si>
  <si>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</si>
  <si>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</si>
  <si>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</si>
  <si>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</si>
  <si>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</si>
  <si>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</si>
  <si>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</si>
  <si>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</si>
  <si>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</si>
  <si>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</si>
  <si>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</si>
  <si>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</si>
  <si>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</si>
  <si>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</si>
  <si>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</si>
  <si>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</si>
  <si>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</si>
  <si>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</si>
  <si>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</si>
  <si>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</si>
  <si>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</si>
  <si>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</si>
  <si>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</si>
  <si>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</si>
  <si>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</si>
  <si>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</si>
  <si>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</si>
  <si>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</si>
  <si>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</si>
  <si>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</si>
  <si>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</si>
  <si>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</si>
  <si>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</si>
  <si>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</si>
  <si>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</si>
  <si>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</si>
  <si>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</si>
  <si>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</si>
  <si>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</si>
  <si>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</si>
  <si>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</si>
  <si>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</si>
  <si>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</si>
  <si>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</si>
  <si>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</si>
  <si>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</si>
  <si>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</si>
  <si>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</si>
  <si>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</si>
  <si>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</si>
  <si>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</si>
  <si>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</si>
  <si>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</si>
  <si>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</si>
  <si>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</si>
  <si>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</si>
  <si>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</si>
  <si>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</si>
  <si>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</si>
  <si>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</si>
  <si>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</si>
  <si>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</si>
  <si>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</si>
  <si>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</si>
  <si>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</si>
  <si>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</si>
  <si>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</si>
  <si>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</si>
  <si>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</si>
  <si>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</si>
  <si>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</si>
  <si>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</si>
  <si>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</si>
  <si>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</si>
  <si>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</si>
  <si>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</si>
  <si>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</si>
  <si>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</si>
  <si>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</si>
  <si>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</si>
  <si>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</si>
  <si>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</si>
  <si>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</si>
  <si>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</si>
  <si>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</si>
  <si>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</si>
  <si>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</si>
  <si>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</si>
  <si>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</si>
  <si>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</si>
  <si>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</si>
  <si>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</si>
  <si>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</si>
  <si>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</si>
  <si>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</si>
  <si>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</si>
  <si>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</si>
  <si>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</si>
  <si>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</si>
  <si>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</si>
  <si>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</si>
  <si>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</si>
  <si>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</si>
  <si>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</si>
  <si>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</si>
  <si>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</si>
  <si>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</si>
  <si>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</si>
  <si>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</si>
  <si>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</si>
  <si>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</si>
  <si>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</si>
  <si>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</si>
  <si>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</si>
  <si>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</si>
  <si>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</si>
  <si>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</si>
  <si>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</si>
  <si>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</si>
  <si>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</si>
  <si>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</si>
  <si>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</si>
  <si>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</si>
  <si>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</si>
  <si>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</si>
  <si>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</si>
  <si>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</si>
  <si>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</si>
  <si>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</si>
  <si>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</si>
  <si>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</si>
  <si>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</si>
  <si>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</si>
  <si>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</si>
  <si>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</si>
  <si>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</si>
  <si>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</si>
  <si>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</si>
  <si>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</si>
  <si>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</si>
  <si>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</si>
  <si>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</si>
  <si>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</si>
  <si>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</si>
  <si>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</si>
  <si>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</si>
  <si>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</si>
  <si>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</si>
  <si>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</si>
  <si>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</si>
  <si>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</si>
  <si>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</si>
  <si>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</si>
  <si>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</si>
  <si>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</si>
  <si>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</si>
  <si>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</si>
  <si>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</si>
  <si>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</si>
  <si>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</si>
  <si>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</si>
  <si>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</si>
  <si>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</si>
  <si>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</si>
  <si>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</si>
  <si>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</si>
  <si>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</si>
  <si>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</si>
  <si>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</si>
  <si>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</si>
  <si>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</si>
  <si>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</si>
  <si>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</si>
  <si>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</si>
  <si>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</si>
  <si>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</si>
  <si>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</si>
  <si>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</si>
  <si>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</si>
  <si>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</si>
  <si>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</si>
  <si>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</si>
  <si>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</si>
  <si>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</si>
  <si>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</si>
  <si>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</si>
  <si>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</si>
  <si>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</si>
  <si>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</si>
  <si>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</si>
  <si>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</si>
  <si>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</si>
  <si>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</si>
  <si>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</si>
  <si>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</si>
  <si>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</si>
  <si>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</si>
  <si>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</si>
  <si>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</si>
  <si>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</si>
  <si>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</si>
  <si>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</si>
  <si>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</si>
  <si>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</si>
  <si>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</si>
  <si>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</si>
  <si>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</si>
  <si>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</si>
  <si>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</si>
  <si>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</si>
  <si>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</si>
  <si>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</si>
  <si>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</si>
  <si>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</si>
  <si>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</si>
  <si>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</si>
  <si>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</si>
  <si>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</si>
  <si>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</si>
  <si>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</si>
  <si>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</si>
  <si>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</si>
  <si>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</si>
  <si>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</si>
  <si>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</si>
  <si>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</si>
  <si>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</si>
  <si>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</si>
  <si>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</si>
  <si>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</si>
  <si>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</si>
  <si>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</si>
  <si>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</si>
  <si>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</si>
  <si>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</si>
  <si>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</si>
  <si>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</si>
  <si>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</si>
  <si>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</si>
  <si>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</si>
  <si>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</si>
  <si>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</si>
  <si>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</si>
  <si>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</si>
  <si>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</si>
  <si>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</si>
  <si>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</si>
  <si>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</si>
  <si>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</si>
  <si>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</si>
  <si>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</si>
  <si>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</si>
  <si>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</si>
  <si>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</si>
  <si>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</si>
  <si>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</si>
  <si>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</si>
  <si>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</si>
  <si>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</si>
  <si>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</si>
  <si>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</si>
  <si>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</si>
  <si>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</si>
  <si>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</si>
  <si>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</si>
  <si>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</si>
  <si>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</si>
  <si>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</si>
  <si>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</si>
  <si>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</si>
  <si>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</si>
  <si>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</si>
  <si>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</si>
  <si>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</si>
  <si>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</si>
  <si>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</si>
  <si>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</si>
  <si>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</si>
  <si>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</si>
  <si>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</si>
  <si>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</si>
  <si>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</si>
  <si>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</si>
  <si>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</si>
  <si>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</si>
  <si>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</si>
  <si>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</si>
  <si>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</si>
  <si>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</si>
  <si>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</si>
  <si>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</si>
  <si>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</si>
  <si>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</si>
  <si>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</si>
  <si>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</si>
  <si>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</si>
  <si>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</si>
  <si>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</si>
  <si>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</si>
  <si>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</si>
  <si>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</si>
  <si>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</si>
  <si>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</si>
  <si>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</si>
  <si>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</si>
  <si>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</si>
  <si>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</si>
  <si>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</si>
  <si>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</si>
  <si>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</si>
  <si>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</si>
  <si>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</si>
  <si>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</si>
  <si>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</si>
  <si>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</si>
  <si>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</si>
  <si>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</si>
  <si>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</si>
  <si>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</si>
  <si>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</si>
  <si>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</si>
  <si>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</si>
  <si>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</si>
  <si>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</si>
  <si>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</si>
  <si>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</si>
  <si>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</si>
  <si>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</si>
  <si>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</si>
  <si>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</si>
  <si>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</si>
  <si>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</si>
  <si>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</si>
  <si>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</si>
  <si>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</si>
  <si>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</si>
  <si>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</si>
  <si>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</si>
  <si>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</si>
  <si>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</si>
  <si>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</si>
  <si>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</si>
  <si>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</si>
  <si>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</si>
  <si>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</si>
  <si>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</si>
  <si>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</si>
  <si>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</si>
  <si>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</si>
  <si>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</si>
  <si>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</si>
  <si>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</si>
  <si>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</si>
  <si>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</si>
  <si>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</si>
  <si>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</si>
  <si>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</si>
  <si>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</si>
  <si>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</si>
  <si>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</si>
  <si>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</si>
  <si>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</si>
  <si>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</si>
  <si>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</si>
  <si>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</si>
  <si>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</si>
  <si>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</si>
  <si>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</si>
  <si>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</si>
  <si>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</si>
  <si>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</si>
  <si>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</si>
  <si>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</si>
  <si>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</si>
  <si>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</si>
  <si>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</si>
  <si>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</si>
  <si>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</si>
  <si>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</si>
  <si>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</si>
  <si>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</si>
  <si>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</si>
  <si>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</si>
  <si>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</si>
  <si>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</si>
  <si>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</si>
  <si>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</si>
  <si>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</si>
  <si>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</si>
  <si>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</si>
  <si>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</si>
  <si>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</si>
  <si>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</si>
  <si>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</si>
  <si>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</si>
  <si>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</si>
  <si>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</si>
  <si>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</si>
  <si>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</si>
  <si>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</si>
  <si>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</si>
  <si>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</si>
  <si>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</si>
  <si>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</si>
  <si>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</si>
  <si>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</si>
  <si>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</si>
  <si>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</si>
  <si>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</si>
  <si>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</si>
  <si>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</si>
  <si>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</si>
  <si>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</si>
  <si>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</si>
  <si>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</si>
  <si>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</si>
  <si>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</si>
  <si>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</si>
  <si>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</si>
  <si>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</si>
  <si>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</si>
  <si>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</si>
  <si>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</si>
  <si>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</si>
  <si>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</si>
  <si>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</si>
  <si>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</si>
  <si>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</si>
  <si>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</si>
  <si>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</si>
  <si>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</si>
  <si>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</si>
  <si>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</si>
  <si>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</si>
  <si>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</si>
  <si>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</si>
  <si>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</si>
  <si>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</si>
  <si>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</si>
  <si>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</si>
  <si>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</si>
  <si>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</si>
  <si>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</si>
  <si>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</si>
  <si>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</si>
  <si>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</si>
  <si>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</si>
  <si>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</si>
  <si>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</si>
  <si>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</si>
  <si>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</si>
  <si>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</si>
  <si>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</si>
  <si>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</si>
  <si>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</si>
  <si>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</si>
  <si>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</si>
  <si>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</si>
  <si>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</si>
  <si>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</si>
  <si>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</si>
  <si>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</si>
  <si>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</si>
  <si>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</si>
  <si>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</si>
  <si>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</si>
  <si>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</si>
  <si>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</si>
  <si>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</si>
  <si>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</si>
  <si>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</si>
  <si>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</si>
  <si>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</si>
  <si>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</si>
  <si>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</si>
  <si>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</si>
  <si>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</si>
  <si>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</si>
  <si>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</si>
  <si>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</si>
  <si>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</si>
  <si>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</si>
  <si>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</si>
  <si>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</si>
  <si>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</si>
  <si>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</si>
  <si>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</si>
  <si>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</si>
  <si>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</si>
  <si>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</si>
  <si>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</si>
  <si>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</si>
  <si>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</si>
  <si>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</si>
  <si>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</si>
  <si>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</si>
  <si>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</si>
  <si>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</si>
  <si>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</si>
  <si>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</si>
  <si>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</si>
  <si>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</si>
  <si>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</si>
  <si>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</si>
  <si>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</si>
  <si>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</si>
  <si>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</si>
  <si>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</si>
  <si>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</si>
  <si>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</si>
  <si>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</si>
  <si>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</si>
  <si>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</si>
  <si>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</si>
  <si>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</si>
  <si>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</si>
  <si>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</si>
  <si>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</si>
  <si>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</si>
  <si>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</si>
  <si>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</si>
  <si>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</si>
  <si>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</si>
  <si>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</si>
  <si>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</si>
  <si>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</si>
  <si>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</si>
  <si>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</si>
  <si>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</si>
  <si>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</si>
  <si>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</si>
  <si>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</si>
  <si>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</si>
  <si>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</si>
  <si>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</si>
  <si>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</si>
  <si>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</si>
  <si>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</si>
  <si>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</si>
  <si>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</si>
  <si>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</si>
  <si>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</si>
  <si>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</si>
  <si>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</si>
  <si>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</si>
  <si>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</si>
  <si>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</si>
  <si>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</si>
  <si>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</si>
  <si>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</si>
  <si>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</si>
  <si>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</si>
  <si>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</si>
  <si>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</si>
  <si>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</si>
  <si>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</si>
  <si>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</si>
  <si>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</si>
  <si>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</si>
  <si>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</si>
  <si>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</si>
  <si>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</si>
  <si>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</si>
  <si>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</si>
  <si>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</si>
  <si>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</si>
  <si>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</si>
  <si>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</si>
  <si>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</si>
  <si>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</si>
  <si>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</si>
  <si>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</si>
  <si>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</si>
  <si>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</si>
  <si>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</si>
  <si>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</si>
  <si>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</si>
  <si>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</si>
  <si>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</si>
  <si>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</si>
  <si>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</si>
  <si>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</si>
  <si>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</si>
  <si>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</si>
  <si>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</si>
  <si>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</si>
  <si>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</si>
  <si>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</si>
  <si>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</si>
  <si>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</si>
  <si>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</si>
  <si>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</si>
  <si>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</si>
  <si>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</si>
  <si>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</si>
  <si>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</si>
  <si>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</si>
  <si>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</si>
  <si>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</si>
  <si>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</si>
  <si>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</si>
  <si>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</si>
  <si>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</si>
  <si>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</si>
  <si>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</si>
  <si>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</si>
  <si>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</si>
  <si>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</si>
  <si>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</si>
  <si>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</si>
  <si>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</si>
  <si>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</si>
  <si>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</si>
  <si>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</si>
  <si>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</si>
  <si>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</si>
  <si>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</si>
  <si>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</si>
  <si>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</si>
  <si>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</si>
  <si>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</si>
  <si>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</si>
  <si>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</si>
  <si>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</si>
  <si>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</si>
  <si>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</si>
  <si>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</si>
  <si>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</si>
  <si>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</si>
  <si>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</si>
  <si>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</si>
  <si>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</si>
  <si>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</si>
  <si>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</si>
  <si>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</si>
  <si>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</si>
  <si>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</si>
  <si>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</si>
  <si>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</si>
  <si>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</si>
  <si>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</si>
  <si>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</si>
  <si>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</si>
  <si>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</si>
  <si>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</si>
  <si>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</si>
  <si>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</si>
  <si>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</si>
  <si>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</si>
  <si>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</si>
  <si>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</si>
  <si>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</si>
  <si>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</si>
  <si>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</si>
  <si>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</si>
  <si>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</si>
  <si>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</si>
  <si>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</si>
  <si>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</si>
  <si>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</si>
  <si>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</si>
  <si>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</si>
  <si>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</si>
  <si>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</si>
  <si>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</si>
  <si>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</si>
  <si>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</si>
  <si>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</si>
  <si>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</si>
  <si>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</si>
  <si>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</si>
  <si>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</si>
  <si>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</si>
  <si>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</si>
  <si>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</si>
  <si>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</si>
  <si>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</si>
  <si>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</si>
  <si>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</si>
  <si>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</si>
  <si>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</si>
  <si>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</si>
  <si>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</si>
  <si>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</si>
  <si>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</si>
  <si>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</si>
  <si>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</si>
  <si>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</si>
  <si>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</si>
  <si>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</si>
  <si>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</si>
  <si>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</si>
  <si>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</si>
  <si>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</si>
  <si>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</si>
  <si>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</si>
  <si>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</si>
  <si>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</si>
  <si>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</si>
  <si>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</si>
  <si>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</si>
  <si>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</si>
  <si>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</si>
  <si>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</si>
  <si>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</si>
  <si>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</si>
  <si>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</si>
  <si>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</si>
  <si>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</si>
  <si>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</si>
  <si>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</si>
  <si>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</si>
  <si>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</si>
  <si>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</si>
  <si>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</si>
  <si>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</si>
  <si>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</si>
  <si>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</si>
  <si>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</si>
  <si>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</si>
  <si>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</si>
  <si>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</si>
  <si>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</si>
  <si>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</si>
  <si>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</si>
  <si>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</si>
  <si>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</si>
  <si>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</si>
  <si>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</si>
  <si>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</si>
  <si>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</si>
  <si>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</si>
  <si>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</si>
  <si>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</si>
  <si>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</si>
  <si>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</si>
  <si>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</si>
  <si>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</si>
  <si>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</si>
  <si>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</si>
  <si>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</si>
  <si>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</si>
  <si>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</si>
  <si>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</si>
  <si>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</si>
  <si>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</si>
  <si>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</si>
  <si>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</si>
  <si>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</si>
  <si>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</si>
  <si>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</si>
  <si>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</si>
  <si>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</si>
  <si>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</si>
  <si>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</si>
  <si>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</si>
  <si>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</si>
  <si>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</si>
  <si>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</si>
  <si>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</si>
  <si>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</si>
  <si>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</si>
  <si>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</si>
  <si>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</si>
  <si>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</si>
  <si>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</si>
  <si>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</si>
  <si>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</si>
  <si>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</si>
  <si>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</si>
  <si>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</si>
  <si>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</si>
  <si>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</si>
  <si>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</si>
  <si>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</si>
  <si>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</si>
  <si>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</si>
  <si>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</si>
  <si>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</si>
  <si>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</si>
  <si>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</si>
  <si>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</si>
  <si>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</si>
  <si>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</si>
  <si>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</si>
  <si>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</si>
  <si>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</si>
  <si>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</si>
  <si>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</si>
  <si>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</si>
  <si>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</si>
  <si>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</si>
  <si>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</si>
  <si>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</si>
  <si>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</si>
  <si>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</si>
  <si>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</si>
  <si>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</si>
  <si>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</si>
  <si>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</si>
  <si>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</si>
  <si>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</si>
  <si>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</si>
  <si>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</si>
  <si>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</si>
  <si>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</si>
  <si>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</si>
  <si>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</si>
  <si>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</si>
  <si>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</si>
  <si>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</si>
  <si>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</si>
  <si>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</si>
  <si>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</si>
  <si>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</si>
  <si>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</si>
  <si>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</si>
  <si>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</si>
  <si>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</si>
  <si>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</si>
  <si>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</si>
  <si>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</si>
  <si>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</si>
  <si>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</si>
  <si>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</si>
  <si>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</si>
  <si>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</si>
  <si>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</si>
  <si>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</si>
  <si>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</si>
  <si>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</si>
  <si>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</si>
  <si>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</si>
  <si>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</si>
  <si>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</si>
  <si>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</si>
  <si>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</si>
  <si>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</si>
  <si>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</si>
  <si>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</si>
  <si>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</si>
  <si>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</si>
  <si>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</si>
  <si>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</si>
  <si>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</si>
  <si>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</si>
  <si>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</si>
  <si>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</si>
  <si>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</si>
  <si>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</si>
  <si>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</si>
  <si>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</si>
  <si>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</si>
  <si>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</si>
  <si>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</si>
  <si>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</si>
  <si>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</si>
  <si>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</si>
  <si>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</si>
  <si>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</si>
  <si>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</si>
  <si>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</si>
  <si>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</si>
  <si>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</si>
  <si>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</si>
  <si>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</si>
  <si>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</si>
  <si>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</si>
  <si>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</si>
  <si>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</si>
  <si>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</si>
  <si>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</si>
  <si>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</si>
  <si>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</si>
  <si>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</si>
  <si>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</si>
  <si>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</si>
  <si>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</si>
  <si>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</si>
  <si>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</si>
  <si>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</si>
  <si>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</si>
  <si>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</si>
  <si>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</si>
  <si>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</si>
  <si>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</si>
  <si>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</si>
  <si>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</si>
  <si>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</si>
  <si>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</si>
  <si>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</si>
  <si>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</si>
  <si>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</si>
  <si>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</si>
  <si>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</si>
  <si>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</si>
  <si>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</si>
  <si>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</si>
  <si>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</si>
  <si>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</si>
  <si>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</si>
  <si>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</si>
  <si>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</si>
  <si>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</si>
  <si>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</si>
  <si>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</si>
  <si>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</si>
  <si>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</si>
  <si>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</si>
  <si>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</si>
  <si>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</si>
  <si>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</si>
  <si>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</si>
  <si>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</si>
  <si>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</si>
  <si>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</si>
  <si>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</si>
  <si>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</si>
  <si>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</si>
  <si>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</si>
  <si>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</si>
  <si>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</si>
  <si>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</si>
  <si>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</si>
  <si>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</si>
  <si>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</si>
  <si>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</si>
  <si>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</si>
  <si>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</si>
  <si>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</si>
  <si>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</si>
  <si>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</si>
  <si>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</si>
  <si>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</si>
  <si>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</si>
  <si>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</si>
  <si>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</si>
  <si>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</si>
  <si>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</si>
  <si>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</si>
  <si>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</si>
  <si>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</si>
  <si>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</si>
  <si>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</si>
  <si>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</si>
  <si>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</si>
  <si>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</si>
  <si>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</si>
  <si>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</si>
  <si>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</si>
  <si>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</si>
  <si>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</si>
  <si>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</si>
  <si>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</si>
  <si>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</si>
  <si>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</si>
  <si>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</si>
  <si>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</si>
  <si>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</si>
  <si>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</si>
  <si>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</si>
  <si>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</si>
  <si>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</si>
  <si>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</si>
  <si>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</si>
  <si>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</si>
  <si>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</si>
  <si>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</si>
  <si>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</si>
  <si>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</si>
  <si>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</si>
  <si>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</si>
  <si>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</si>
  <si>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</si>
  <si>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</si>
  <si>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</si>
  <si>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</si>
  <si>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</si>
  <si>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</si>
  <si>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</si>
  <si>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</si>
  <si>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</si>
  <si>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</si>
  <si>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</si>
  <si>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</si>
  <si>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</si>
  <si>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</si>
  <si>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</si>
  <si>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</si>
  <si>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</si>
  <si>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</si>
  <si>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</si>
  <si>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</si>
  <si>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</si>
  <si>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</si>
  <si>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</si>
  <si>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</si>
  <si>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</si>
  <si>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</si>
  <si>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</si>
  <si>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</si>
  <si>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</si>
  <si>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</si>
  <si>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</si>
  <si>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</si>
  <si>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</si>
  <si>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</si>
  <si>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</si>
  <si>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</si>
  <si>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</si>
  <si>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</si>
  <si>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</si>
  <si>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</si>
  <si>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</si>
  <si>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</si>
  <si>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</si>
  <si>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</si>
  <si>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</si>
  <si>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</si>
  <si>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</si>
  <si>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</si>
  <si>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</si>
  <si>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</si>
  <si>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</si>
  <si>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</si>
  <si>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</si>
  <si>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</si>
  <si>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</si>
  <si>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</si>
  <si>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</si>
  <si>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</si>
  <si>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</si>
  <si>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</si>
  <si>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</si>
  <si>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</si>
  <si>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</si>
  <si>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</si>
  <si>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</si>
  <si>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</si>
  <si>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</si>
  <si>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</si>
  <si>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</si>
  <si>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</si>
  <si>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</si>
  <si>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</si>
  <si>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</si>
  <si>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</si>
  <si>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</si>
  <si>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</si>
  <si>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</si>
  <si>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</si>
  <si>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</si>
  <si>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</si>
  <si>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</si>
  <si>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</si>
  <si>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</si>
  <si>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</si>
  <si>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</si>
  <si>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</si>
  <si>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</si>
  <si>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</si>
  <si>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</si>
  <si>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</si>
  <si>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</si>
  <si>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</si>
  <si>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</si>
  <si>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</si>
  <si>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</si>
  <si>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</si>
  <si>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</si>
  <si>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</si>
  <si>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</si>
  <si>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</si>
  <si>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</si>
  <si>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</si>
  <si>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</si>
  <si>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</si>
  <si>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</si>
  <si>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</si>
  <si>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</si>
  <si>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</si>
  <si>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</si>
  <si>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</si>
  <si>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</si>
  <si>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</si>
  <si>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</si>
  <si>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</si>
  <si>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</si>
  <si>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</si>
  <si>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</si>
  <si>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</si>
  <si>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</si>
  <si>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</si>
  <si>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</si>
  <si>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</si>
  <si>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</si>
  <si>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</si>
  <si>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</si>
  <si>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</si>
  <si>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</si>
  <si>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</si>
  <si>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</si>
  <si>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</si>
  <si>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</si>
  <si>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</si>
  <si>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</si>
  <si>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</si>
  <si>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</si>
  <si>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</si>
  <si>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</si>
  <si>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</si>
  <si>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</si>
  <si>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</si>
  <si>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</si>
  <si>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</si>
  <si>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</si>
  <si>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</si>
  <si>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</si>
  <si>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</si>
  <si>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</si>
  <si>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</si>
  <si>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</si>
  <si>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</si>
  <si>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</si>
  <si>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</si>
  <si>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</si>
  <si>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</si>
  <si>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</si>
  <si>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</si>
  <si>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</si>
  <si>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</si>
  <si>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</si>
  <si>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</si>
  <si>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</si>
  <si>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</si>
  <si>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</si>
  <si>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</si>
  <si>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</si>
  <si>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</si>
  <si>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</si>
  <si>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</si>
  <si>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</si>
  <si>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</si>
  <si>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</si>
  <si>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</si>
  <si>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</si>
  <si>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</si>
  <si>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</si>
  <si>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</si>
  <si>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</si>
  <si>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</si>
  <si>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</si>
  <si>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</si>
  <si>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</si>
  <si>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</si>
  <si>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</si>
  <si>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</si>
  <si>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</si>
  <si>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</si>
  <si>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</si>
  <si>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</si>
  <si>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</si>
  <si>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</si>
  <si>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</si>
  <si>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</si>
  <si>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</si>
  <si>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</si>
  <si>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</si>
  <si>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</si>
  <si>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</si>
  <si>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</si>
  <si>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</si>
  <si>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</si>
  <si>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</si>
  <si>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</si>
  <si>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</si>
  <si>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</si>
  <si>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</si>
  <si>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</si>
  <si>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</si>
  <si>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</si>
  <si>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</si>
  <si>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</si>
  <si>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</si>
  <si>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</si>
  <si>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</si>
  <si>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</si>
  <si>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</si>
  <si>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</si>
  <si>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</si>
  <si>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</si>
  <si>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</si>
  <si>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</si>
  <si>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</si>
  <si>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</si>
  <si>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</si>
  <si>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</si>
  <si>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</si>
  <si>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</si>
  <si>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</si>
  <si>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</si>
  <si>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</si>
  <si>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</si>
  <si>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</si>
  <si>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</si>
  <si>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</si>
  <si>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</si>
  <si>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</si>
  <si>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</si>
  <si>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</si>
  <si>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</si>
  <si>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</si>
  <si>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</si>
  <si>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</si>
  <si>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</si>
  <si>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</si>
  <si>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</si>
  <si>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</si>
  <si>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</si>
  <si>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</si>
  <si>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</si>
  <si>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</si>
  <si>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</si>
  <si>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</si>
  <si>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</si>
  <si>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</si>
  <si>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</si>
  <si>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</si>
  <si>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</si>
  <si>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</si>
  <si>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</si>
  <si>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</si>
  <si>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</si>
  <si>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</si>
  <si>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</si>
  <si>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</si>
  <si>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</si>
  <si>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</si>
  <si>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</si>
  <si>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</si>
  <si>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</si>
  <si>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</si>
  <si>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</si>
  <si>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</si>
  <si>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</si>
  <si>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</si>
  <si>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</si>
  <si>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</si>
  <si>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</si>
  <si>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</si>
  <si>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</si>
  <si>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</si>
  <si>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</si>
  <si>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</si>
  <si>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</si>
  <si>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</si>
  <si>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</si>
  <si>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</si>
  <si>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</si>
  <si>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</si>
  <si>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</si>
  <si>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</si>
  <si>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</si>
  <si>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</si>
  <si>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</si>
  <si>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</si>
  <si>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</si>
  <si>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</si>
  <si>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</si>
  <si>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</si>
  <si>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</si>
  <si>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</si>
  <si>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</si>
  <si>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</si>
  <si>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</si>
  <si>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</si>
  <si>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</si>
  <si>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</si>
  <si>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</si>
  <si>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</si>
  <si>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</si>
  <si>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</si>
  <si>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</si>
  <si>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</si>
  <si>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</si>
  <si>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</si>
  <si>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</si>
  <si>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</si>
  <si>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</si>
  <si>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</si>
  <si>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</si>
  <si>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</si>
  <si>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</si>
  <si>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</si>
  <si>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</si>
  <si>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</si>
  <si>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</si>
  <si>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</si>
  <si>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</si>
  <si>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</si>
  <si>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</si>
  <si>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</si>
  <si>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</si>
  <si>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</si>
  <si>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</si>
  <si>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</si>
  <si>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</si>
  <si>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</si>
  <si>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</si>
  <si>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</si>
  <si>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</si>
  <si>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</si>
  <si>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</si>
  <si>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</si>
  <si>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</si>
  <si>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</si>
  <si>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</si>
  <si>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</si>
  <si>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</si>
  <si>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</si>
  <si>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</si>
  <si>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</si>
  <si>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</si>
  <si>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</si>
  <si>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</si>
  <si>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</si>
  <si>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</si>
  <si>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</si>
  <si>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</si>
  <si>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</si>
  <si>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</si>
  <si>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</si>
  <si>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</si>
  <si>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</si>
  <si>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</si>
  <si>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</si>
  <si>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</si>
  <si>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</si>
  <si>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</si>
  <si>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</si>
  <si>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</si>
  <si>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</si>
  <si>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</si>
  <si>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</si>
  <si>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</si>
  <si>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</si>
  <si>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</si>
  <si>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</si>
  <si>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</si>
  <si>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</si>
  <si>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</si>
  <si>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</si>
  <si>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</si>
  <si>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</si>
  <si>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</si>
  <si>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</si>
  <si>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</si>
  <si>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</si>
  <si>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</si>
  <si>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</si>
  <si>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</si>
  <si>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</si>
  <si>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</si>
  <si>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</si>
  <si>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</si>
  <si>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</si>
  <si>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</si>
  <si>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</si>
  <si>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</si>
  <si>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</si>
  <si>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</si>
  <si>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</si>
  <si>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</si>
  <si>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</si>
  <si>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</si>
  <si>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</si>
  <si>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</si>
  <si>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</si>
  <si>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</si>
  <si>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</si>
  <si>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</si>
  <si>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</si>
  <si>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</si>
  <si>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</si>
  <si>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</si>
  <si>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</si>
  <si>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</si>
  <si>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</si>
  <si>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</si>
  <si>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</si>
  <si>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</si>
  <si>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</si>
  <si>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</si>
  <si>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</si>
  <si>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</si>
  <si>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</si>
  <si>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</si>
  <si>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</si>
  <si>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</si>
  <si>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</si>
  <si>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</si>
  <si>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</si>
  <si>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</si>
  <si>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</si>
  <si>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</si>
  <si>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</si>
  <si>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</si>
  <si>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</si>
  <si>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</si>
  <si>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</si>
  <si>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</si>
  <si>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</si>
  <si>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</si>
  <si>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</si>
  <si>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</si>
  <si>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</si>
  <si>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</si>
  <si>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</si>
  <si>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</si>
  <si>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</si>
  <si>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</si>
  <si>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</si>
  <si>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</si>
  <si>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</si>
  <si>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</si>
  <si>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</si>
  <si>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</si>
  <si>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</si>
  <si>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</si>
  <si>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</si>
  <si>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</si>
  <si>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</si>
  <si>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</si>
  <si>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</si>
  <si>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</si>
  <si>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</si>
  <si>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</si>
  <si>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</si>
  <si>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</si>
  <si>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</si>
  <si>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</si>
  <si>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</si>
  <si>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</si>
  <si>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</si>
  <si>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</si>
  <si>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</si>
  <si>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</si>
  <si>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</si>
  <si>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</si>
  <si>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</si>
  <si>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</si>
  <si>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</si>
  <si>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</si>
  <si>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</si>
  <si>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</si>
  <si>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</si>
  <si>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</si>
  <si>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</si>
  <si>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</si>
  <si>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</si>
  <si>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</si>
  <si>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</si>
  <si>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</si>
  <si>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</si>
  <si>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</si>
  <si>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</si>
  <si>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</si>
  <si>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</si>
  <si>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</si>
  <si>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</si>
  <si>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</si>
  <si>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</si>
  <si>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</si>
  <si>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</si>
  <si>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</si>
  <si>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</si>
  <si>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</si>
  <si>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</si>
  <si>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</si>
  <si>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</si>
  <si>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</si>
  <si>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</si>
  <si>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</si>
  <si>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</si>
  <si>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</si>
  <si>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</si>
  <si>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</si>
  <si>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</si>
  <si>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</si>
  <si>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</si>
  <si>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</si>
  <si>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</si>
  <si>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</si>
  <si>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</si>
  <si>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</si>
  <si>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</si>
  <si>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</si>
  <si>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</si>
  <si>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</si>
  <si>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</si>
  <si>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</si>
  <si>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</si>
  <si>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</si>
  <si>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</si>
  <si>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</si>
  <si>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</si>
  <si>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</si>
  <si>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</si>
  <si>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</si>
  <si>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</si>
  <si>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</si>
  <si>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</si>
  <si>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</si>
  <si>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</si>
  <si>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</si>
  <si>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</si>
  <si>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</si>
  <si>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</si>
  <si>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</si>
  <si>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</si>
  <si>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</si>
  <si>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</si>
  <si>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</si>
  <si>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</si>
  <si>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</si>
  <si>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</si>
  <si>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</si>
  <si>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</si>
  <si>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</si>
  <si>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</si>
  <si>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</si>
  <si>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</si>
  <si>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</si>
  <si>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</si>
  <si>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</si>
  <si>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</si>
  <si>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</si>
  <si>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</si>
  <si>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</si>
  <si>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</si>
  <si>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</si>
  <si>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</si>
  <si>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</si>
  <si>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</si>
  <si>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</si>
  <si>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</si>
  <si>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</si>
  <si>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</si>
  <si>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</si>
  <si>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</si>
  <si>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</si>
  <si>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</si>
  <si>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</si>
  <si>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</si>
  <si>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</si>
  <si>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</si>
  <si>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</si>
  <si>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</si>
  <si>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</si>
  <si>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</si>
  <si>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</si>
  <si>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</si>
  <si>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</si>
  <si>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</si>
  <si>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</si>
  <si>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</si>
  <si>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</si>
  <si>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</si>
  <si>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</si>
  <si>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</si>
  <si>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</si>
  <si>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</si>
  <si>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</si>
  <si>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</si>
  <si>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</si>
  <si>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</si>
  <si>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</si>
  <si>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</si>
  <si>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</si>
  <si>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</si>
  <si>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</si>
  <si>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</si>
  <si>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</si>
  <si>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</si>
  <si>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</si>
  <si>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</si>
  <si>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</si>
  <si>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</si>
  <si>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</si>
  <si>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</si>
  <si>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</si>
  <si>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</si>
  <si>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</si>
  <si>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</si>
  <si>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</si>
  <si>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</si>
  <si>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</si>
  <si>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</si>
  <si>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</si>
  <si>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</si>
  <si>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</si>
  <si>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</si>
  <si>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</si>
  <si>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</si>
  <si>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</si>
  <si>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</si>
  <si>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</si>
  <si>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</si>
  <si>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</si>
  <si>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</si>
  <si>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</si>
  <si>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</si>
  <si>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</si>
  <si>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</si>
  <si>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</si>
  <si>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</si>
  <si>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</si>
  <si>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</si>
  <si>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</si>
  <si>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</si>
  <si>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</si>
  <si>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</si>
  <si>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</si>
  <si>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</si>
  <si>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</si>
  <si>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</si>
  <si>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</si>
  <si>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</si>
  <si>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</si>
  <si>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</si>
  <si>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</si>
  <si>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</si>
  <si>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</si>
  <si>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</si>
  <si>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</si>
  <si>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</si>
  <si>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</si>
  <si>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</si>
  <si>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</si>
  <si>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</si>
  <si>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</si>
  <si>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</si>
  <si>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</si>
  <si>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</si>
  <si>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</si>
  <si>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</si>
  <si>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</si>
  <si>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</si>
  <si>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</si>
  <si>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</si>
  <si>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</si>
  <si>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</si>
  <si>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</si>
  <si>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</si>
  <si>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</si>
  <si>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</si>
  <si>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</si>
  <si>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</si>
  <si>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</si>
  <si>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</si>
  <si>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</si>
  <si>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</si>
  <si>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</si>
  <si>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</si>
  <si>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</si>
  <si>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</si>
  <si>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</si>
  <si>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</si>
  <si>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</si>
  <si>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</si>
  <si>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</si>
  <si>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</si>
  <si>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</si>
  <si>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</si>
  <si>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</si>
  <si>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</si>
  <si>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</si>
  <si>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</si>
  <si>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</si>
  <si>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</si>
  <si>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</si>
  <si>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</si>
  <si>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</si>
  <si>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</si>
  <si>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</si>
  <si>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</si>
  <si>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</si>
  <si>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</si>
  <si>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</si>
  <si>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</si>
  <si>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</si>
  <si>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</si>
  <si>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</si>
  <si>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</si>
  <si>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</si>
  <si>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</si>
  <si>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</si>
  <si>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</si>
  <si>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</si>
  <si>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</si>
  <si>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</si>
  <si>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</si>
  <si>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</si>
  <si>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</si>
  <si>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</si>
  <si>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</si>
  <si>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</si>
  <si>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</si>
  <si>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</si>
  <si>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</si>
  <si>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</si>
  <si>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</si>
  <si>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</si>
  <si>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</si>
  <si>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</si>
  <si>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</si>
  <si>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</si>
  <si>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</si>
  <si>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</si>
  <si>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</si>
  <si>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</si>
  <si>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</si>
  <si>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</si>
  <si>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</si>
  <si>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</si>
  <si>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</si>
  <si>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</si>
  <si>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</si>
  <si>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</si>
  <si>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</si>
  <si>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</si>
  <si>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</si>
  <si>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</si>
  <si>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</si>
  <si>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</si>
  <si>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</si>
  <si>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</si>
  <si>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</si>
  <si>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</si>
  <si>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</si>
  <si>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</si>
  <si>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</si>
  <si>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</si>
  <si>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</si>
  <si>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</si>
  <si>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</si>
  <si>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</si>
  <si>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</si>
  <si>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</si>
  <si>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</si>
  <si>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</si>
  <si>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</si>
  <si>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</si>
  <si>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</si>
  <si>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</si>
  <si>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</si>
  <si>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</si>
  <si>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</si>
  <si>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</si>
  <si>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</si>
  <si>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</si>
  <si>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</si>
  <si>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</si>
  <si>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</si>
  <si>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</si>
  <si>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</si>
  <si>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</si>
  <si>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</si>
  <si>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</si>
  <si>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</si>
  <si>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</si>
  <si>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</si>
  <si>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</si>
  <si>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</si>
  <si>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</si>
  <si>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</si>
  <si>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</si>
  <si>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</si>
  <si>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</si>
  <si>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</si>
  <si>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</si>
  <si>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</si>
  <si>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</si>
  <si>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</si>
  <si>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</si>
  <si>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</si>
  <si>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</si>
  <si>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</si>
  <si>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</si>
  <si>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</si>
  <si>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</si>
  <si>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</si>
  <si>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</si>
  <si>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</si>
  <si>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</si>
  <si>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</si>
  <si>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</si>
  <si>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</si>
  <si>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</si>
  <si>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</si>
  <si>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</si>
  <si>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</si>
  <si>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</si>
  <si>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</si>
  <si>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</si>
  <si>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</si>
  <si>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</si>
  <si>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</si>
  <si>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</si>
  <si>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</si>
  <si>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</si>
  <si>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</si>
  <si>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</si>
  <si>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</si>
  <si>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</si>
  <si>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</si>
  <si>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</si>
  <si>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</si>
  <si>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</si>
  <si>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</si>
  <si>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</si>
  <si>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</si>
  <si>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</si>
  <si>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</si>
  <si>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</si>
  <si>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</si>
  <si>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</si>
  <si>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</si>
  <si>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</si>
  <si>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</si>
  <si>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</si>
  <si>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</si>
  <si>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</si>
  <si>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</si>
  <si>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</si>
  <si>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</si>
  <si>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</si>
  <si>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</si>
  <si>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</si>
  <si>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</si>
  <si>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</si>
  <si>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</si>
  <si>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</si>
  <si>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</si>
  <si>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</si>
  <si>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</si>
  <si>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</si>
  <si>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</si>
  <si>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</si>
  <si>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</si>
  <si>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</si>
  <si>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</si>
  <si>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</si>
  <si>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</si>
  <si>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</si>
  <si>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</si>
  <si>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</si>
  <si>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</si>
  <si>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</si>
  <si>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</si>
  <si>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</si>
  <si>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</si>
  <si>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</si>
  <si>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</si>
  <si>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</si>
  <si>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</si>
  <si>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</si>
  <si>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</si>
  <si>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</si>
  <si>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</si>
  <si>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</si>
  <si>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</si>
  <si>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</si>
  <si>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</si>
  <si>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</si>
  <si>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</si>
  <si>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</si>
  <si>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</si>
  <si>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</si>
  <si>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</si>
  <si>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</si>
  <si>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</si>
  <si>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</si>
  <si>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</si>
  <si>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</si>
  <si>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</si>
  <si>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</si>
  <si>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</si>
  <si>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</si>
  <si>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</si>
  <si>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</si>
  <si>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</si>
  <si>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</si>
  <si>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</si>
  <si>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</si>
  <si>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</si>
  <si>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</si>
  <si>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</si>
  <si>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</si>
  <si>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</si>
  <si>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</si>
  <si>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</si>
  <si>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</si>
  <si>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</si>
  <si>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</si>
  <si>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</si>
  <si>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</si>
  <si>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</si>
  <si>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</si>
  <si>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</si>
  <si>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</si>
  <si>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</si>
  <si>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</si>
  <si>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</si>
  <si>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</si>
  <si>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</si>
  <si>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</si>
  <si>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</si>
  <si>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</si>
  <si>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</si>
  <si>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</si>
  <si>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</si>
  <si>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</si>
  <si>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</si>
  <si>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</si>
  <si>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</si>
  <si>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</si>
  <si>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</si>
  <si>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</si>
  <si>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</si>
  <si>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</si>
  <si>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</si>
  <si>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</si>
  <si>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</si>
  <si>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</si>
  <si>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</si>
  <si>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</si>
  <si>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</si>
  <si>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</si>
  <si>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</si>
  <si>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</si>
  <si>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</si>
  <si>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</si>
  <si>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</si>
  <si>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</si>
  <si>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</si>
  <si>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</si>
  <si>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</si>
  <si>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</si>
  <si>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</si>
  <si>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</si>
  <si>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</si>
  <si>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</si>
  <si>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</si>
  <si>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</si>
  <si>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</si>
  <si>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</si>
  <si>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</si>
  <si>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</si>
  <si>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</si>
  <si>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</si>
  <si>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</si>
  <si>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</si>
  <si>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</si>
  <si>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</si>
  <si>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</si>
  <si>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</si>
  <si>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</si>
  <si>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</si>
  <si>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</si>
  <si>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</si>
  <si>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</si>
  <si>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</si>
  <si>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</si>
  <si>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</si>
  <si>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</si>
  <si>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</si>
  <si>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</si>
  <si>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</si>
  <si>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</si>
  <si>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</si>
  <si>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</si>
  <si>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</si>
  <si>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</si>
  <si>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</si>
  <si>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</si>
  <si>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</si>
  <si>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</si>
  <si>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</si>
  <si>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</si>
  <si>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</si>
  <si>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</si>
  <si>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</si>
  <si>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</si>
  <si>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</si>
  <si>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</si>
  <si>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</si>
  <si>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</si>
  <si>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</si>
  <si>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</si>
  <si>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</si>
  <si>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</si>
  <si>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</si>
  <si>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</si>
  <si>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</si>
  <si>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</si>
  <si>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</si>
  <si>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</si>
  <si>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</si>
  <si>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</si>
  <si>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</si>
  <si>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</si>
  <si>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</si>
  <si>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</si>
  <si>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</si>
  <si>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</si>
  <si>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</si>
  <si>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</si>
  <si>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</si>
  <si>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</si>
  <si>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</si>
  <si>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</si>
  <si>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</si>
  <si>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</si>
  <si>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</si>
  <si>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</si>
  <si>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</si>
  <si>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</si>
  <si>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</si>
  <si>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</si>
  <si>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</si>
  <si>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</si>
  <si>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</si>
  <si>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</si>
  <si>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</si>
  <si>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</si>
  <si>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</si>
  <si>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</si>
  <si>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</si>
  <si>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</si>
  <si>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</si>
  <si>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</si>
  <si>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</si>
  <si>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</si>
  <si>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</si>
  <si>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</si>
  <si>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</si>
  <si>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</si>
  <si>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</si>
  <si>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</si>
  <si>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</si>
  <si>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</si>
  <si>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</si>
  <si>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</si>
  <si>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</si>
  <si>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</si>
  <si>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</si>
  <si>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</si>
  <si>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</si>
  <si>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</si>
  <si>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</si>
  <si>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</si>
  <si>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</si>
  <si>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</si>
  <si>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</si>
  <si>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</si>
  <si>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</si>
  <si>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</si>
  <si>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</si>
  <si>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</si>
  <si>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</si>
  <si>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</si>
  <si>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</si>
  <si>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</si>
  <si>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</si>
  <si>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</si>
  <si>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</si>
  <si>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</si>
  <si>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</si>
  <si>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</si>
  <si>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</si>
  <si>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</si>
  <si>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</si>
  <si>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</si>
  <si>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</si>
  <si>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</si>
  <si>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</si>
  <si>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</si>
  <si>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</si>
  <si>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</si>
  <si>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</si>
  <si>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</si>
  <si>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</si>
  <si>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</si>
  <si>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</si>
  <si>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</si>
  <si>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</si>
  <si>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</si>
  <si>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</si>
  <si>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</si>
  <si>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</si>
  <si>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</si>
  <si>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</si>
  <si>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</si>
  <si>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</si>
  <si>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</si>
  <si>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</si>
  <si>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</si>
  <si>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</si>
  <si>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</si>
  <si>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</si>
  <si>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</si>
  <si>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</si>
  <si>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</si>
  <si>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</si>
  <si>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</si>
  <si>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</si>
  <si>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</si>
  <si>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</si>
  <si>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</si>
  <si>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</si>
  <si>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</si>
  <si>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</si>
  <si>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</si>
  <si>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</si>
  <si>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</si>
  <si>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</si>
  <si>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</si>
  <si>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</si>
  <si>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</si>
  <si>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</si>
  <si>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</si>
  <si>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</si>
  <si>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</si>
  <si>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</si>
  <si>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</si>
  <si>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</si>
  <si>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</si>
  <si>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</si>
  <si>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</si>
  <si>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</si>
  <si>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</si>
  <si>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</si>
  <si>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</si>
  <si>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</si>
  <si>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</si>
  <si>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</si>
  <si>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</si>
  <si>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</si>
  <si>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</si>
  <si>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</si>
  <si>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</si>
  <si>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</si>
  <si>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</si>
  <si>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</si>
  <si>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</si>
  <si>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</si>
  <si>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</si>
  <si>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</si>
  <si>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</si>
  <si>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</si>
  <si>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</si>
  <si>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</si>
  <si>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</si>
  <si>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</si>
  <si>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</si>
  <si>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</si>
  <si>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</si>
  <si>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</si>
  <si>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</si>
  <si>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</si>
  <si>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</si>
  <si>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</si>
  <si>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</si>
  <si>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</si>
  <si>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</si>
  <si>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</si>
  <si>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</si>
  <si>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</si>
  <si>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</si>
  <si>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</si>
  <si>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</si>
  <si>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</si>
  <si>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</si>
  <si>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</si>
  <si>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</si>
  <si>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</si>
  <si>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</si>
  <si>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</si>
  <si>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</si>
  <si>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</si>
  <si>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</si>
  <si>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</si>
  <si>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</si>
  <si>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</si>
  <si>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</si>
  <si>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</si>
  <si>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</si>
  <si>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</si>
  <si>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</si>
  <si>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</si>
  <si>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</si>
  <si>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</si>
  <si>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</si>
  <si>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</si>
  <si>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</si>
  <si>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</si>
  <si>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</si>
  <si>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</si>
  <si>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</si>
  <si>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</si>
  <si>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</si>
  <si>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</si>
  <si>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</si>
  <si>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</si>
  <si>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</si>
  <si>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</si>
  <si>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</si>
  <si>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</si>
  <si>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</si>
  <si>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</si>
  <si>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</si>
  <si>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</si>
  <si>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</si>
  <si>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</si>
  <si>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</si>
  <si>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</si>
  <si>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</si>
  <si>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</si>
  <si>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</si>
  <si>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</si>
  <si>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</si>
  <si>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</si>
  <si>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</si>
  <si>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</si>
  <si>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</si>
  <si>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</si>
  <si>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</si>
  <si>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</si>
  <si>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</si>
  <si>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</si>
  <si>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</si>
  <si>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</si>
  <si>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</si>
  <si>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</si>
  <si>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</si>
  <si>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</si>
  <si>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</si>
  <si>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</si>
  <si>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</si>
  <si>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</si>
  <si>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</si>
  <si>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</si>
  <si>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</si>
  <si>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</si>
  <si>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</si>
  <si>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</si>
  <si>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</si>
  <si>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</si>
  <si>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</si>
  <si>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</si>
  <si>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</si>
  <si>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</si>
  <si>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</si>
  <si>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</si>
  <si>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</si>
  <si>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</si>
  <si>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</si>
  <si>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</si>
  <si>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</si>
  <si>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</si>
  <si>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</si>
  <si>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</si>
  <si>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</si>
  <si>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</si>
  <si>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</si>
  <si>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</si>
  <si>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</si>
  <si>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</si>
  <si>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</si>
  <si>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</si>
  <si>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</si>
  <si>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</si>
  <si>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</si>
  <si>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</si>
  <si>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</si>
  <si>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</si>
  <si>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</si>
  <si>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</si>
  <si>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</si>
  <si>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</si>
  <si>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</si>
  <si>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</si>
  <si>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</si>
  <si>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</si>
  <si>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</si>
  <si>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</si>
  <si>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</si>
  <si>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</si>
  <si>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</si>
  <si>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</si>
  <si>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</si>
  <si>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</si>
  <si>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</si>
  <si>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</si>
  <si>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</si>
  <si>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</si>
  <si>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</si>
  <si>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</si>
  <si>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</si>
  <si>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</si>
  <si>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</si>
  <si>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</si>
  <si>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</si>
  <si>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</si>
  <si>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</si>
  <si>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</si>
  <si>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</si>
  <si>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</si>
  <si>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</si>
  <si>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</si>
  <si>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</si>
  <si>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</si>
  <si>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</si>
  <si>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</si>
  <si>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</si>
  <si>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</si>
  <si>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</si>
  <si>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</si>
  <si>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</si>
  <si>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</si>
  <si>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</si>
  <si>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</si>
  <si>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</si>
  <si>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</si>
  <si>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</si>
  <si>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</si>
  <si>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</si>
  <si>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</si>
  <si>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</si>
  <si>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</si>
  <si>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</si>
  <si>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</si>
  <si>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</si>
  <si>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</si>
  <si>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</si>
  <si>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</si>
  <si>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</si>
  <si>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</si>
  <si>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</si>
  <si>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</si>
  <si>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</si>
  <si>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</si>
  <si>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</si>
  <si>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</si>
  <si>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</si>
  <si>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</si>
  <si>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</si>
  <si>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</si>
  <si>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</si>
  <si>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</si>
  <si>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</si>
  <si>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</si>
  <si>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</si>
  <si>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</si>
  <si>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</si>
  <si>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</si>
  <si>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</si>
  <si>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</si>
  <si>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</si>
  <si>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</si>
  <si>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</si>
  <si>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</si>
  <si>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</si>
  <si>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</si>
  <si>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</si>
  <si>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</si>
  <si>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</si>
  <si>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</si>
  <si>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</si>
  <si>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</si>
  <si>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</si>
  <si>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</si>
  <si>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</si>
  <si>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</si>
  <si>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</si>
  <si>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</si>
  <si>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</si>
  <si>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</si>
  <si>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</si>
  <si>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</si>
  <si>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</si>
  <si>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</si>
  <si>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</si>
  <si>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</si>
  <si>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</si>
  <si>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</si>
  <si>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</si>
  <si>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</si>
  <si>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</si>
  <si>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</si>
  <si>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</si>
  <si>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</si>
  <si>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</si>
  <si>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</si>
  <si>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</si>
  <si>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</si>
  <si>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</si>
  <si>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</si>
  <si>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</si>
  <si>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</si>
  <si>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</si>
  <si>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</si>
  <si>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</si>
  <si>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</si>
  <si>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</si>
  <si>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</si>
  <si>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</si>
  <si>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</si>
  <si>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</si>
  <si>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</si>
  <si>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</si>
  <si>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</si>
  <si>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</si>
  <si>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</si>
  <si>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</si>
  <si>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</si>
  <si>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</si>
  <si>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</si>
  <si>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</si>
  <si>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</si>
  <si>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</si>
  <si>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</si>
  <si>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</si>
  <si>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</si>
  <si>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</si>
  <si>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</si>
  <si>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</si>
  <si>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</si>
  <si>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</si>
  <si>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</si>
  <si>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</si>
  <si>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</si>
  <si>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</si>
  <si>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</si>
  <si>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</si>
  <si>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</si>
  <si>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</si>
  <si>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</si>
  <si>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</si>
  <si>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</si>
  <si>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</si>
  <si>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</si>
  <si>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</si>
  <si>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</si>
  <si>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</si>
  <si>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</si>
  <si>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</si>
  <si>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</si>
  <si>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</si>
  <si>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</si>
  <si>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</si>
  <si>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</si>
  <si>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</si>
  <si>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</si>
  <si>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</si>
  <si>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</si>
  <si>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</si>
  <si>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</si>
  <si>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</si>
  <si>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</si>
  <si>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</si>
  <si>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</si>
  <si>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</si>
  <si>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</si>
  <si>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</si>
  <si>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</si>
  <si>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</si>
  <si>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</si>
  <si>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</si>
  <si>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</si>
  <si>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</si>
  <si>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</si>
  <si>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</si>
  <si>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</si>
  <si>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</si>
  <si>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</si>
  <si>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</si>
  <si>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</si>
  <si>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</si>
  <si>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</si>
  <si>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</si>
  <si>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</si>
  <si>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</si>
  <si>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</si>
  <si>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</si>
  <si>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</si>
  <si>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</si>
  <si>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</si>
  <si>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</si>
  <si>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</si>
  <si>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</si>
  <si>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</si>
  <si>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</si>
  <si>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</si>
  <si>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</si>
  <si>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</si>
  <si>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</si>
  <si>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</si>
  <si>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</si>
  <si>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</si>
  <si>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</si>
  <si>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</si>
  <si>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</si>
  <si>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</si>
  <si>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</si>
  <si>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</si>
  <si>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</si>
  <si>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</si>
  <si>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</si>
  <si>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</si>
  <si>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</si>
  <si>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</si>
  <si>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</si>
  <si>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</si>
  <si>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</si>
  <si>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</si>
  <si>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</si>
  <si>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</si>
  <si>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</si>
  <si>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</si>
  <si>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</si>
  <si>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</si>
  <si>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</si>
  <si>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</si>
  <si>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</si>
  <si>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</si>
  <si>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</si>
  <si>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</si>
  <si>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</si>
  <si>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</si>
  <si>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</si>
  <si>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</si>
  <si>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</si>
  <si>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</si>
  <si>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</si>
  <si>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</si>
  <si>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</si>
  <si>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</si>
  <si>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</si>
  <si>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</si>
  <si>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</si>
  <si>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</si>
  <si>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</si>
  <si>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</si>
  <si>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</si>
  <si>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</si>
  <si>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</si>
  <si>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</si>
  <si>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</si>
  <si>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</si>
  <si>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</si>
  <si>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</si>
  <si>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</si>
  <si>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</si>
  <si>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</si>
  <si>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</si>
  <si>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</si>
  <si>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</si>
  <si>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</si>
  <si>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</si>
  <si>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</si>
  <si>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</si>
  <si>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</si>
  <si>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</si>
  <si>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</si>
  <si>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</si>
  <si>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</si>
  <si>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</si>
  <si>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</si>
  <si>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</si>
  <si>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</si>
  <si>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</si>
  <si>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</si>
  <si>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</si>
  <si>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</si>
  <si>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</si>
  <si>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</si>
  <si>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</si>
  <si>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</si>
  <si>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</si>
  <si>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</si>
  <si>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</si>
  <si>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</si>
  <si>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</si>
  <si>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</si>
  <si>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</si>
  <si>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</si>
  <si>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</si>
  <si>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</si>
  <si>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</si>
  <si>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</si>
  <si>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</si>
  <si>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</si>
  <si>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</si>
  <si>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</si>
  <si>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</si>
  <si>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</si>
  <si>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</si>
  <si>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</si>
  <si>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</si>
  <si>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</si>
  <si>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</si>
  <si>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</si>
  <si>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</si>
  <si>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</si>
  <si>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</si>
  <si>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</si>
  <si>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</si>
  <si>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</si>
  <si>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</si>
  <si>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</si>
  <si>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</si>
  <si>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</si>
  <si>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</si>
  <si>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</si>
  <si>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</si>
  <si>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</si>
  <si>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</si>
  <si>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</si>
  <si>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</si>
  <si>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</si>
  <si>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</si>
  <si>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</si>
  <si>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</si>
  <si>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</si>
  <si>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</si>
  <si>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</si>
  <si>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</si>
  <si>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</si>
  <si>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</si>
  <si>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</si>
  <si>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</si>
  <si>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</si>
  <si>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</si>
  <si>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</si>
  <si>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</si>
  <si>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</si>
  <si>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</si>
  <si>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</si>
  <si>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</si>
  <si>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</si>
  <si>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</si>
  <si>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</si>
  <si>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</si>
  <si>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</si>
  <si>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</si>
  <si>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</si>
  <si>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</si>
  <si>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</si>
  <si>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</si>
  <si>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</si>
  <si>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</si>
  <si>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</si>
  <si>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</si>
  <si>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</si>
  <si>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</si>
  <si>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</si>
  <si>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</si>
  <si>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</si>
  <si>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</si>
  <si>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</si>
  <si>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</si>
  <si>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</si>
  <si>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</si>
  <si>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</si>
  <si>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</si>
  <si>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</si>
  <si>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</si>
  <si>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</si>
  <si>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</si>
  <si>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</si>
  <si>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</si>
  <si>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</si>
  <si>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</si>
  <si>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</si>
  <si>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</si>
  <si>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</si>
  <si>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</si>
  <si>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</si>
  <si>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</si>
  <si>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</si>
  <si>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</si>
  <si>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</si>
  <si>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</si>
  <si>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</si>
  <si>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</si>
  <si>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</si>
  <si>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</si>
  <si>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</si>
  <si>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</si>
  <si>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</si>
  <si>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</si>
  <si>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</si>
  <si>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</si>
  <si>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</si>
  <si>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</si>
  <si>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</si>
  <si>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</si>
  <si>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</si>
  <si>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</si>
  <si>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</si>
  <si>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</si>
  <si>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</si>
  <si>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</si>
  <si>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</si>
  <si>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</si>
  <si>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</si>
  <si>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</si>
  <si>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</si>
  <si>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</si>
  <si>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</si>
  <si>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</si>
  <si>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</si>
  <si>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</si>
  <si>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</si>
  <si>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</si>
  <si>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</si>
  <si>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</si>
  <si>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</si>
  <si>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</si>
  <si>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</si>
  <si>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</si>
  <si>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</si>
  <si>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</si>
  <si>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</si>
  <si>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</si>
  <si>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</si>
  <si>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</si>
  <si>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</si>
  <si>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</si>
  <si>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</si>
  <si>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</si>
  <si>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</si>
  <si>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</si>
  <si>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</si>
  <si>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</si>
  <si>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</si>
  <si>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</si>
  <si>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</si>
  <si>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</si>
  <si>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</si>
  <si>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</si>
  <si>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</si>
  <si>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</si>
  <si>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</si>
  <si>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</si>
  <si>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</si>
  <si>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</si>
  <si>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</si>
  <si>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</si>
  <si>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</si>
  <si>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</si>
  <si>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</si>
  <si>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</si>
  <si>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</si>
  <si>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</si>
  <si>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</si>
  <si>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</si>
  <si>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</si>
  <si>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</si>
  <si>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</si>
  <si>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</si>
  <si>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</si>
  <si>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</si>
  <si>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</si>
  <si>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</si>
  <si>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</si>
  <si>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</si>
  <si>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</si>
  <si>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</si>
  <si>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</si>
  <si>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</si>
  <si>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</si>
  <si>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</si>
  <si>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</si>
  <si>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</si>
  <si>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</si>
  <si>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</si>
  <si>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</si>
  <si>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</si>
  <si>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</si>
  <si>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</si>
  <si>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</si>
  <si>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</si>
  <si>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</si>
  <si>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</si>
  <si>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</si>
  <si>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</si>
  <si>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</si>
  <si>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</si>
  <si>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</si>
  <si>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</si>
  <si>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</si>
  <si>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</si>
  <si>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</si>
  <si>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</si>
  <si>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</si>
  <si>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</si>
  <si>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</si>
  <si>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</si>
  <si>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</si>
  <si>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</si>
  <si>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</si>
  <si>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</si>
  <si>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</si>
  <si>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</si>
  <si>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</si>
  <si>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</si>
  <si>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</si>
  <si>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</si>
  <si>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</si>
  <si>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</si>
  <si>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</si>
  <si>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</si>
  <si>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</si>
  <si>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</si>
  <si>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</si>
  <si>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</si>
  <si>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</si>
  <si>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</si>
  <si>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</si>
  <si>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</si>
  <si>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</si>
  <si>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</si>
  <si>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</si>
  <si>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</si>
  <si>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</si>
  <si>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</si>
  <si>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</si>
  <si>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</si>
  <si>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</si>
  <si>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</si>
  <si>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</si>
  <si>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</si>
  <si>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</si>
  <si>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</si>
  <si>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</si>
  <si>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</si>
  <si>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</si>
  <si>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</si>
  <si>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</si>
  <si>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</si>
  <si>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</si>
  <si>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</si>
  <si>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</si>
  <si>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</si>
  <si>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</si>
  <si>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</si>
  <si>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</si>
  <si>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</si>
  <si>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</si>
  <si>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</si>
  <si>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</si>
  <si>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</si>
  <si>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</si>
  <si>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</si>
  <si>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</si>
  <si>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</si>
  <si>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</si>
  <si>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</si>
  <si>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</si>
  <si>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</si>
  <si>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</si>
  <si>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</si>
  <si>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</si>
  <si>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</si>
  <si>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</si>
  <si>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</si>
  <si>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</si>
  <si>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</si>
  <si>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</si>
  <si>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</si>
  <si>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</si>
  <si>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</si>
  <si>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</si>
  <si>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</si>
  <si>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</si>
  <si>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</si>
  <si>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</si>
  <si>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</si>
  <si>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</si>
  <si>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</si>
  <si>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</si>
  <si>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</si>
  <si>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</si>
  <si>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</si>
  <si>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</si>
  <si>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</si>
  <si>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</si>
  <si>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</si>
  <si>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</si>
  <si>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</si>
  <si>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</si>
  <si>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</si>
  <si>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</si>
  <si>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</si>
  <si>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</si>
  <si>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</si>
  <si>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</si>
  <si>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</si>
  <si>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</si>
  <si>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</si>
  <si>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</si>
  <si>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</si>
  <si>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</si>
  <si>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</si>
  <si>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</si>
  <si>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</si>
  <si>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</si>
  <si>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</si>
  <si>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</si>
  <si>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</si>
  <si>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</si>
  <si>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</si>
  <si>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</si>
  <si>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</si>
  <si>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</si>
  <si>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</si>
  <si>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</si>
  <si>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</si>
  <si>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</si>
  <si>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</si>
  <si>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</si>
  <si>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</si>
  <si>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</si>
  <si>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</si>
  <si>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</si>
  <si>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</si>
  <si>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</si>
  <si>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</si>
  <si>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</si>
  <si>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</si>
  <si>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</si>
  <si>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</si>
  <si>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</si>
  <si>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</si>
  <si>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</si>
  <si>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</si>
  <si>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</si>
  <si>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</si>
  <si>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</si>
  <si>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</si>
  <si>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</si>
  <si>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</si>
  <si>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</si>
  <si>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</si>
  <si>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</si>
  <si>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</si>
  <si>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</si>
  <si>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</si>
  <si>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</si>
  <si>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</si>
  <si>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</si>
  <si>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</si>
  <si>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</si>
  <si>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</si>
  <si>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</si>
  <si>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</si>
  <si>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</si>
  <si>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</si>
  <si>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</si>
  <si>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</si>
  <si>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</si>
  <si>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</si>
  <si>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</si>
  <si>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</si>
  <si>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</si>
  <si>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</si>
  <si>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</si>
  <si>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</si>
  <si>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</si>
  <si>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</si>
  <si>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</si>
  <si>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</si>
  <si>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</si>
  <si>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</si>
  <si>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</si>
  <si>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</si>
  <si>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</si>
  <si>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</si>
  <si>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</si>
  <si>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</si>
  <si>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</si>
  <si>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</si>
  <si>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</si>
  <si>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</si>
  <si>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</si>
  <si>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</si>
  <si>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</si>
  <si>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</si>
  <si>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</si>
  <si>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</si>
  <si>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</si>
  <si>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</si>
  <si>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</si>
  <si>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</si>
  <si>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</si>
  <si>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</si>
  <si>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</si>
  <si>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</si>
  <si>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</si>
  <si>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</si>
  <si>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</si>
  <si>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</si>
  <si>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</si>
  <si>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</si>
  <si>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</si>
  <si>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</si>
  <si>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</si>
  <si>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</si>
  <si>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</si>
  <si>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</si>
  <si>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</si>
  <si>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</si>
  <si>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</si>
  <si>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</si>
  <si>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</si>
  <si>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</si>
  <si>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</si>
  <si>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</si>
  <si>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</si>
  <si>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</si>
  <si>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</si>
  <si>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</si>
  <si>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</si>
  <si>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</si>
  <si>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</si>
  <si>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</si>
  <si>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</si>
  <si>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</si>
  <si>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</si>
  <si>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</si>
  <si>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</si>
  <si>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</si>
  <si>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</si>
  <si>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</si>
  <si>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</si>
  <si>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</si>
  <si>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</si>
  <si>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</si>
  <si>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</si>
  <si>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</si>
  <si>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</si>
  <si>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</si>
  <si>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</si>
  <si>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</si>
  <si>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</si>
  <si>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</si>
  <si>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</si>
  <si>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</si>
  <si>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</si>
  <si>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</si>
  <si>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</si>
  <si>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</si>
  <si>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</si>
  <si>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</si>
  <si>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</si>
  <si>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</si>
  <si>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</si>
  <si>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</si>
  <si>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</si>
  <si>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</si>
  <si>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</si>
  <si>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</si>
  <si>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</si>
  <si>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</si>
  <si>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</si>
  <si>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</si>
  <si>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</si>
  <si>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</si>
  <si>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</si>
  <si>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</si>
  <si>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</si>
  <si>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</si>
  <si>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</si>
  <si>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</si>
  <si>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</si>
  <si>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</si>
  <si>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</si>
  <si>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</si>
  <si>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</si>
  <si>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</si>
  <si>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</si>
  <si>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</si>
  <si>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</si>
  <si>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</si>
  <si>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</si>
  <si>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</si>
  <si>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</si>
  <si>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</si>
  <si>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</si>
  <si>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</si>
  <si>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</si>
  <si>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</si>
  <si>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</si>
  <si>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</si>
  <si>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</si>
  <si>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</si>
  <si>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</si>
  <si>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</si>
  <si>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</si>
  <si>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</si>
  <si>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</si>
  <si>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</si>
  <si>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</si>
  <si>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</si>
  <si>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</si>
  <si>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</si>
  <si>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</si>
  <si>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</si>
  <si>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</si>
  <si>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</si>
  <si>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</si>
  <si>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</si>
  <si>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</si>
  <si>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</si>
  <si>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</si>
  <si>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</si>
  <si>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</si>
  <si>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</si>
  <si>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</si>
  <si>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</si>
  <si>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</si>
  <si>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</si>
  <si>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</si>
  <si>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</si>
  <si>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</si>
  <si>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</si>
  <si>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</si>
  <si>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</si>
  <si>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</si>
  <si>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</si>
  <si>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</si>
  <si>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</si>
  <si>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</si>
  <si>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</si>
  <si>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</si>
  <si>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</si>
  <si>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</si>
  <si>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</si>
  <si>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</si>
  <si>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</si>
  <si>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</si>
  <si>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</si>
  <si>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</si>
  <si>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</si>
  <si>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</si>
  <si>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</si>
  <si>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</si>
  <si>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</si>
  <si>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</si>
  <si>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</si>
  <si>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</si>
  <si>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</si>
  <si>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</si>
  <si>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</si>
  <si>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</si>
  <si>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</si>
  <si>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</si>
  <si>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</si>
  <si>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</si>
  <si>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</si>
  <si>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</si>
  <si>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</si>
  <si>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</si>
  <si>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</si>
  <si>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</si>
  <si>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</si>
  <si>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</si>
  <si>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</si>
  <si>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</si>
  <si>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</si>
  <si>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</si>
  <si>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</si>
  <si>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</si>
  <si>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</si>
  <si>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</si>
  <si>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</si>
  <si>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</si>
  <si>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</si>
  <si>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</si>
  <si>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</si>
  <si>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</si>
  <si>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</si>
  <si>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</si>
  <si>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</si>
  <si>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</si>
  <si>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</si>
  <si>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</si>
  <si>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</si>
  <si>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</si>
  <si>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</si>
  <si>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</si>
  <si>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</si>
  <si>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</si>
  <si>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</si>
  <si>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</si>
  <si>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</si>
  <si>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</si>
  <si>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</si>
  <si>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</si>
  <si>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</si>
  <si>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</si>
  <si>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</si>
  <si>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</si>
  <si>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</si>
  <si>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</si>
  <si>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</si>
  <si>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</si>
  <si>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</si>
  <si>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</si>
  <si>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</si>
  <si>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</si>
  <si>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</si>
  <si>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</si>
  <si>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</si>
  <si>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</si>
  <si>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</si>
  <si>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</si>
  <si>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</si>
  <si>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</si>
  <si>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</si>
  <si>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</si>
  <si>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</si>
  <si>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</si>
  <si>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</si>
  <si>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</si>
  <si>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</si>
  <si>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</si>
  <si>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</si>
  <si>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</si>
  <si>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</si>
  <si>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</si>
  <si>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</si>
  <si>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</si>
  <si>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</si>
  <si>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</si>
  <si>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</si>
  <si>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</si>
  <si>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</si>
  <si>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</si>
  <si>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</si>
  <si>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</si>
  <si>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</si>
  <si>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</si>
  <si>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</si>
  <si>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</si>
  <si>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</si>
  <si>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</si>
  <si>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</si>
  <si>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</si>
  <si>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</si>
  <si>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</si>
  <si>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</si>
  <si>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</si>
  <si>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</si>
  <si>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</si>
  <si>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</si>
  <si>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</si>
  <si>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</si>
  <si>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</si>
  <si>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</si>
  <si>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</si>
  <si>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</si>
  <si>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</si>
  <si>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</si>
  <si>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</si>
  <si>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</si>
  <si>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</si>
  <si>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</si>
  <si>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</si>
  <si>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</si>
  <si>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</si>
  <si>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</si>
  <si>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</si>
  <si>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</si>
  <si>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</si>
  <si>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</si>
  <si>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</si>
  <si>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</si>
  <si>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</si>
  <si>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</si>
  <si>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</si>
  <si>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</si>
  <si>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</si>
  <si>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</si>
  <si>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</si>
  <si>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</si>
  <si>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</si>
  <si>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</si>
  <si>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</si>
  <si>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</si>
  <si>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</si>
  <si>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</si>
  <si>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</si>
  <si>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</si>
  <si>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</si>
  <si>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</si>
  <si>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</si>
  <si>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</si>
  <si>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</si>
  <si>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</si>
  <si>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</si>
  <si>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</si>
  <si>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</si>
  <si>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</si>
  <si>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</si>
  <si>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</si>
  <si>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</si>
  <si>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</si>
  <si>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</si>
  <si>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</si>
  <si>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</si>
  <si>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</si>
  <si>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</si>
  <si>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</si>
  <si>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</si>
  <si>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</si>
  <si>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</si>
  <si>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</si>
  <si>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</si>
  <si>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</si>
  <si>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</si>
  <si>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</si>
  <si>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</si>
  <si>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</si>
  <si>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</si>
  <si>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</si>
  <si>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</si>
  <si>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</si>
  <si>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</si>
  <si>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</si>
  <si>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</si>
  <si>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</si>
  <si>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</si>
  <si>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</si>
  <si>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</si>
  <si>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</si>
  <si>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</si>
  <si>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</si>
  <si>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</si>
  <si>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</si>
  <si>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</si>
  <si>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</si>
  <si>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</si>
  <si>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</si>
  <si>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</si>
  <si>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</si>
  <si>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</si>
  <si>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</si>
  <si>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</si>
  <si>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</si>
  <si>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</si>
  <si>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</si>
  <si>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</si>
  <si>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</si>
  <si>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</si>
  <si>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</si>
  <si>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</si>
  <si>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</si>
  <si>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</si>
  <si>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</si>
  <si>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</si>
  <si>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</si>
  <si>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</si>
  <si>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</si>
  <si>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</si>
  <si>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</si>
  <si>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</si>
  <si>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</si>
  <si>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</si>
  <si>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</si>
  <si>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</si>
  <si>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</si>
  <si>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</si>
  <si>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</si>
  <si>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</si>
  <si>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</si>
  <si>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</si>
  <si>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</si>
  <si>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</si>
  <si>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</si>
  <si>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</si>
  <si>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</si>
  <si>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</si>
  <si>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</si>
  <si>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</si>
  <si>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</si>
  <si>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</si>
  <si>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</si>
  <si>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</si>
  <si>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</si>
  <si>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</si>
  <si>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</si>
  <si>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</si>
  <si>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</si>
  <si>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</si>
  <si>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</si>
  <si>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</si>
  <si>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</si>
  <si>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</si>
  <si>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</si>
  <si>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</si>
  <si>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</si>
  <si>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</si>
  <si>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</si>
  <si>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</si>
  <si>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</si>
  <si>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</si>
  <si>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</si>
  <si>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</si>
  <si>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</si>
  <si>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</si>
  <si>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</si>
  <si>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</si>
  <si>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</si>
  <si>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</si>
  <si>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</si>
  <si>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</si>
  <si>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</si>
  <si>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</si>
  <si>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</si>
  <si>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</si>
  <si>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</si>
  <si>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</si>
  <si>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</si>
  <si>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</si>
  <si>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</si>
  <si>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</si>
  <si>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</si>
  <si>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</si>
  <si>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</si>
  <si>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</si>
  <si>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</si>
  <si>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</si>
  <si>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</si>
  <si>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</si>
  <si>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</si>
  <si>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</si>
  <si>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</si>
  <si>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</si>
  <si>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</si>
  <si>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</si>
  <si>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</si>
  <si>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</si>
  <si>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</si>
  <si>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</si>
  <si>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</si>
  <si>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</si>
  <si>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</si>
  <si>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</si>
  <si>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</si>
  <si>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</si>
  <si>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</si>
  <si>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</si>
  <si>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</si>
  <si>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</si>
  <si>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</si>
  <si>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</si>
  <si>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</si>
  <si>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</si>
  <si>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</si>
  <si>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</si>
  <si>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</si>
  <si>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</si>
  <si>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</si>
  <si>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</si>
  <si>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</si>
  <si>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</si>
  <si>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</si>
  <si>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</si>
  <si>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</si>
  <si>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</si>
  <si>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</si>
  <si>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</si>
  <si>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</si>
  <si>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</si>
  <si>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</si>
  <si>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</si>
  <si>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</si>
  <si>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</si>
  <si>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</si>
  <si>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</si>
  <si>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</si>
  <si>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</si>
  <si>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</si>
  <si>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</si>
  <si>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</si>
  <si>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</si>
  <si>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</si>
  <si>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</si>
  <si>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</si>
  <si>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</si>
  <si>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</si>
  <si>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</si>
  <si>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</si>
  <si>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</si>
  <si>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</si>
  <si>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</si>
  <si>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</si>
  <si>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</si>
  <si>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</si>
  <si>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</si>
  <si>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</si>
  <si>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</si>
  <si>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</si>
  <si>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</si>
  <si>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</si>
  <si>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</si>
  <si>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</si>
  <si>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</si>
  <si>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</si>
  <si>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</si>
  <si>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</si>
  <si>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</si>
  <si>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</si>
  <si>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</si>
  <si>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</si>
  <si>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</si>
  <si>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</si>
  <si>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</si>
  <si>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</si>
  <si>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</si>
  <si>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</si>
  <si>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</si>
  <si>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</si>
  <si>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</si>
  <si>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</si>
  <si>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</si>
  <si>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</si>
  <si>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</si>
  <si>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</si>
  <si>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</si>
  <si>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</si>
  <si>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</si>
  <si>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</si>
  <si>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</si>
  <si>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</si>
  <si>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</si>
  <si>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</si>
  <si>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</si>
  <si>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</si>
  <si>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</si>
  <si>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</si>
  <si>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</si>
  <si>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</si>
  <si>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</si>
  <si>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</si>
  <si>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</si>
  <si>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</si>
  <si>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</si>
  <si>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</si>
  <si>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</si>
  <si>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</si>
  <si>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</si>
  <si>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</si>
  <si>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</si>
  <si>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</si>
  <si>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</si>
  <si>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</si>
  <si>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</si>
  <si>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</si>
  <si>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</si>
  <si>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</si>
  <si>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</si>
  <si>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</si>
  <si>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</si>
  <si>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</si>
  <si>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</si>
  <si>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</si>
  <si>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</si>
  <si>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</si>
  <si>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</si>
  <si>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</si>
  <si>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</si>
  <si>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</si>
  <si>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</si>
  <si>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</si>
  <si>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</si>
  <si>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</si>
  <si>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</si>
  <si>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</si>
  <si>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</si>
  <si>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</si>
  <si>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</si>
  <si>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</si>
  <si>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</si>
  <si>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</si>
  <si>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</si>
  <si>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</si>
  <si>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</si>
  <si>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</si>
  <si>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</si>
  <si>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</si>
  <si>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</si>
  <si>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</si>
  <si>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</si>
  <si>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</si>
  <si>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</si>
  <si>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</si>
  <si>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</si>
  <si>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</si>
  <si>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</si>
  <si>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</si>
  <si>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</si>
  <si>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</si>
  <si>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</si>
  <si>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</si>
  <si>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</si>
  <si>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</si>
  <si>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</si>
  <si>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</si>
  <si>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</si>
  <si>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</si>
  <si>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</si>
  <si>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</si>
  <si>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</si>
  <si>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</si>
  <si>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</si>
  <si>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</si>
  <si>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</si>
  <si>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</si>
  <si>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</si>
  <si>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</si>
  <si>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</si>
  <si>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</si>
  <si>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</si>
  <si>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</si>
  <si>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</si>
  <si>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</si>
  <si>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</si>
  <si>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</si>
  <si>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</si>
  <si>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</si>
  <si>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</si>
  <si>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</si>
  <si>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</si>
  <si>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</si>
  <si>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</si>
  <si>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</si>
  <si>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</si>
  <si>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</si>
  <si>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</si>
  <si>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</si>
  <si>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</si>
  <si>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</si>
  <si>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</si>
  <si>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</si>
  <si>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</si>
  <si>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</si>
  <si>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</si>
  <si>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</si>
  <si>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</si>
  <si>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</si>
  <si>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</si>
  <si>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</si>
  <si>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</si>
  <si>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</si>
  <si>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</si>
  <si>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</si>
  <si>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</si>
  <si>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</si>
  <si>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</si>
  <si>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</si>
  <si>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</si>
  <si>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</si>
  <si>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</si>
  <si>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</si>
  <si>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</si>
  <si>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</si>
  <si>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</si>
  <si>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</si>
  <si>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</si>
  <si>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</si>
  <si>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</si>
  <si>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</si>
  <si>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</si>
  <si>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</si>
  <si>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</si>
  <si>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</si>
  <si>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</si>
  <si>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</si>
  <si>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</si>
  <si>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</si>
  <si>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</si>
  <si>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</si>
  <si>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</si>
  <si>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</si>
  <si>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</si>
  <si>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</si>
  <si>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</si>
  <si>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</si>
  <si>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</si>
  <si>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</si>
  <si>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</si>
  <si>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</si>
  <si>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</si>
  <si>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</si>
  <si>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</si>
  <si>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</si>
  <si>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</si>
  <si>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</si>
  <si>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</si>
  <si>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</si>
  <si>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</si>
  <si>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</si>
  <si>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</si>
  <si>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</si>
  <si>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</si>
  <si>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</si>
  <si>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</si>
  <si>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</si>
  <si>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</si>
  <si>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</si>
  <si>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</si>
  <si>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</si>
  <si>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</si>
  <si>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</si>
  <si>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</si>
  <si>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</si>
  <si>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</si>
  <si>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</si>
  <si>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</si>
  <si>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</si>
  <si>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</si>
  <si>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</si>
  <si>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</si>
  <si>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</si>
  <si>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</si>
  <si>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</si>
  <si>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</si>
  <si>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</si>
  <si>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</si>
  <si>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</si>
  <si>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</si>
  <si>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</si>
  <si>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</si>
  <si>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</si>
  <si>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</si>
  <si>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</si>
  <si>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</si>
  <si>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</si>
  <si>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</si>
  <si>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</si>
  <si>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</si>
  <si>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</si>
  <si>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</si>
  <si>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</si>
  <si>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</si>
  <si>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</si>
  <si>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</si>
  <si>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</si>
  <si>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</si>
  <si>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</si>
  <si>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</si>
  <si>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</si>
  <si>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</si>
  <si>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</si>
  <si>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</si>
  <si>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</si>
  <si>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</si>
  <si>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</si>
  <si>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</si>
  <si>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</si>
  <si>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</si>
  <si>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</si>
  <si>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</si>
  <si>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</si>
  <si>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</si>
  <si>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</si>
  <si>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</si>
  <si>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</si>
  <si>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</si>
  <si>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</si>
  <si>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</si>
  <si>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</si>
  <si>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</si>
  <si>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</si>
  <si>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</si>
  <si>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</si>
  <si>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</si>
  <si>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</si>
  <si>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</si>
  <si>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</si>
  <si>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</si>
  <si>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</si>
  <si>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</si>
  <si>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</si>
  <si>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</si>
  <si>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</si>
  <si>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</si>
  <si>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</si>
  <si>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</si>
  <si>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</si>
  <si>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</si>
  <si>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</si>
  <si>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</si>
  <si>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</si>
  <si>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</si>
  <si>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</si>
  <si>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</si>
  <si>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</si>
  <si>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</si>
  <si>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</si>
  <si>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</si>
  <si>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</si>
  <si>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</si>
  <si>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</si>
  <si>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</si>
  <si>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</si>
  <si>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</si>
  <si>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</si>
  <si>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</si>
  <si>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</si>
  <si>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</si>
  <si>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</si>
  <si>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</si>
  <si>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</si>
  <si>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</si>
  <si>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</si>
  <si>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</si>
  <si>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</si>
  <si>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</si>
  <si>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</si>
  <si>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</si>
  <si>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</si>
  <si>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</si>
  <si>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</si>
  <si>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</si>
  <si>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</si>
  <si>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</si>
  <si>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</si>
  <si>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</si>
  <si>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</si>
  <si>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</si>
  <si>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</si>
  <si>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</si>
  <si>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</si>
  <si>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</si>
  <si>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</si>
  <si>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</si>
  <si>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</si>
  <si>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</si>
  <si>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</si>
  <si>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</si>
  <si>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</si>
  <si>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</si>
  <si>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</si>
  <si>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</si>
  <si>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</si>
  <si>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</si>
  <si>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</si>
  <si>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</si>
  <si>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</si>
  <si>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</si>
  <si>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</si>
  <si>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</si>
  <si>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</si>
  <si>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</si>
  <si>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</si>
  <si>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</si>
  <si>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</si>
  <si>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</si>
  <si>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</si>
  <si>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</si>
  <si>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</si>
  <si>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</si>
  <si>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</si>
  <si>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</si>
  <si>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</si>
  <si>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</si>
  <si>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</si>
  <si>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</si>
  <si>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</si>
  <si>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</si>
  <si>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</si>
  <si>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</si>
  <si>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</si>
  <si>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</si>
  <si>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</si>
  <si>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</si>
  <si>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</si>
  <si>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</si>
  <si>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</si>
  <si>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</si>
  <si>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</si>
  <si>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</si>
  <si>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</si>
  <si>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</si>
  <si>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</si>
  <si>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</si>
  <si>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</si>
  <si>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</si>
  <si>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</si>
  <si>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</si>
  <si>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</si>
  <si>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</si>
  <si>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</si>
  <si>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</si>
  <si>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</si>
  <si>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</si>
  <si>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</si>
  <si>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</si>
  <si>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</si>
  <si>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</si>
  <si>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</si>
  <si>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</si>
  <si>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</si>
  <si>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</si>
  <si>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</si>
  <si>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</si>
  <si>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</si>
  <si>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</si>
  <si>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</si>
  <si>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</si>
  <si>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</si>
  <si>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</si>
  <si>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</si>
  <si>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</si>
  <si>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</si>
  <si>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</si>
  <si>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</si>
  <si>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</si>
  <si>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</si>
  <si>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</si>
  <si>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</si>
  <si>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</si>
  <si>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</si>
  <si>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</si>
  <si>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</si>
  <si>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</si>
  <si>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</si>
  <si>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</si>
  <si>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</si>
  <si>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</si>
  <si>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</si>
  <si>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</si>
  <si>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</si>
  <si>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</si>
  <si>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</si>
  <si>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</si>
  <si>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</si>
  <si>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</si>
  <si>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</si>
  <si>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</si>
  <si>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</si>
  <si>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</si>
  <si>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</si>
  <si>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</si>
  <si>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</si>
  <si>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</si>
  <si>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</si>
  <si>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</si>
  <si>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</si>
  <si>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</si>
  <si>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</si>
  <si>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</si>
  <si>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</si>
  <si>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</si>
  <si>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</si>
  <si>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</si>
  <si>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</si>
  <si>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</si>
  <si>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</si>
  <si>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</si>
  <si>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</si>
  <si>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</si>
  <si>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</si>
  <si>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</si>
  <si>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</si>
  <si>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</si>
  <si>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</si>
  <si>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</si>
  <si>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</si>
  <si>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</si>
  <si>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</si>
  <si>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</si>
  <si>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</si>
  <si>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</si>
  <si>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</si>
  <si>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</si>
  <si>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</si>
  <si>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</si>
  <si>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</si>
  <si>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</si>
  <si>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</si>
  <si>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</si>
  <si>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</si>
  <si>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</si>
  <si>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</si>
  <si>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</si>
  <si>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</si>
  <si>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</si>
  <si>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</si>
  <si>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</si>
  <si>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</si>
  <si>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</si>
  <si>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</si>
  <si>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</si>
  <si>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</si>
  <si>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</si>
  <si>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</si>
  <si>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</si>
  <si>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</si>
  <si>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</si>
  <si>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</si>
  <si>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</si>
  <si>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</si>
  <si>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</si>
  <si>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</si>
  <si>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</si>
  <si>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</si>
  <si>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</si>
  <si>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</si>
  <si>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</si>
  <si>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</si>
  <si>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</si>
  <si>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</si>
  <si>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</si>
  <si>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</si>
  <si>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</si>
  <si>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</si>
  <si>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</si>
  <si>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</si>
  <si>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</si>
  <si>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</si>
  <si>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</si>
  <si>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</si>
  <si>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</si>
  <si>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</si>
  <si>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</si>
  <si>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</si>
  <si>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</si>
  <si>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</si>
  <si>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</si>
  <si>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</si>
  <si>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</si>
  <si>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</si>
  <si>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</si>
  <si>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</si>
  <si>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</si>
  <si>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</si>
  <si>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</si>
  <si>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</si>
  <si>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</si>
  <si>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</si>
  <si>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</si>
  <si>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</si>
  <si>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</si>
  <si>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</si>
  <si>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</si>
  <si>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</si>
  <si>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</si>
  <si>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</si>
  <si>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</si>
  <si>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</si>
  <si>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</si>
  <si>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</si>
  <si>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</si>
  <si>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</si>
  <si>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</si>
  <si>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</si>
  <si>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</si>
  <si>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</si>
  <si>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</si>
  <si>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</si>
  <si>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</si>
  <si>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</si>
  <si>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</si>
  <si>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</si>
  <si>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</si>
  <si>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</si>
  <si>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</si>
  <si>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</si>
  <si>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</si>
  <si>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</si>
  <si>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</si>
  <si>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</si>
  <si>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</si>
  <si>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</si>
  <si>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</si>
  <si>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</si>
  <si>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</si>
  <si>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</si>
  <si>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</si>
  <si>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</si>
  <si>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</si>
  <si>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</si>
  <si>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</si>
  <si>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</si>
  <si>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</si>
  <si>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</si>
  <si>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</si>
  <si>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</si>
  <si>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</si>
  <si>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</si>
  <si>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</si>
  <si>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</si>
  <si>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</si>
  <si>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</si>
  <si>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</si>
  <si>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</si>
  <si>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</si>
  <si>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</si>
  <si>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</si>
  <si>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</si>
  <si>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</si>
  <si>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</si>
  <si>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</si>
  <si>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</si>
  <si>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</si>
  <si>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</si>
  <si>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</si>
  <si>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</si>
  <si>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</si>
  <si>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</si>
  <si>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</si>
  <si>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</si>
  <si>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</si>
  <si>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</si>
  <si>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</si>
  <si>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</si>
  <si>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</si>
  <si>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</si>
  <si>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</si>
  <si>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</si>
  <si>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</si>
  <si>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</si>
  <si>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</si>
  <si>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</si>
  <si>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</si>
  <si>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</si>
  <si>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</si>
  <si>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</si>
  <si>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</si>
  <si>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</si>
  <si>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</si>
  <si>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</si>
  <si>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</si>
  <si>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</si>
  <si>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</si>
  <si>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</si>
  <si>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</si>
  <si>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</si>
  <si>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</si>
  <si>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</si>
  <si>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</si>
  <si>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</si>
  <si>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</si>
  <si>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</si>
  <si>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</si>
  <si>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</si>
  <si>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</si>
  <si>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</si>
  <si>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</si>
  <si>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</si>
  <si>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</si>
  <si>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</si>
  <si>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</si>
  <si>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</si>
  <si>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</si>
  <si>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</si>
  <si>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</si>
  <si>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</si>
  <si>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</si>
  <si>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</si>
  <si>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</si>
  <si>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</si>
  <si>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</si>
  <si>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</si>
  <si>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</si>
  <si>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</si>
  <si>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</si>
  <si>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</si>
  <si>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</si>
  <si>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</si>
  <si>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</si>
  <si>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</si>
  <si>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</si>
  <si>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</si>
  <si>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</si>
  <si>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</si>
  <si>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</si>
  <si>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</si>
  <si>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</si>
  <si>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</si>
  <si>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</si>
  <si>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</si>
  <si>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</si>
  <si>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</si>
  <si>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</si>
  <si>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</si>
  <si>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</si>
  <si>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</si>
  <si>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</si>
  <si>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</si>
  <si>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</si>
  <si>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</si>
  <si>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</si>
  <si>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</si>
  <si>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</si>
  <si>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</si>
  <si>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</si>
  <si>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</si>
  <si>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</si>
  <si>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</si>
  <si>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</si>
  <si>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</si>
  <si>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</si>
  <si>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</si>
  <si>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</si>
  <si>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</si>
  <si>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</si>
  <si>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</si>
  <si>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</si>
  <si>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</si>
  <si>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</si>
  <si>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</si>
  <si>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</si>
  <si>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</si>
  <si>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</si>
  <si>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</si>
  <si>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</si>
  <si>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</si>
  <si>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</si>
  <si>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</si>
  <si>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</si>
  <si>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</si>
  <si>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</si>
  <si>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</si>
  <si>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</si>
  <si>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</si>
  <si>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</si>
  <si>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</si>
  <si>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</si>
  <si>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</si>
  <si>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</si>
  <si>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</si>
  <si>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</si>
  <si>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</si>
  <si>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</si>
  <si>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</si>
  <si>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</si>
  <si>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</si>
  <si>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</si>
  <si>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</si>
  <si>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</si>
  <si>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</si>
  <si>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</si>
  <si>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</si>
  <si>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</si>
  <si>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</si>
  <si>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</si>
  <si>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</si>
  <si>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</si>
  <si>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</si>
  <si>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</si>
  <si>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</si>
  <si>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</si>
  <si>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</si>
  <si>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</si>
  <si>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</si>
  <si>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</si>
  <si>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</si>
  <si>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</si>
  <si>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</si>
  <si>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</si>
  <si>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</si>
  <si>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</si>
  <si>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</si>
  <si>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</si>
  <si>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</si>
  <si>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</si>
  <si>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</si>
  <si>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</si>
  <si>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</si>
  <si>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</si>
  <si>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</si>
  <si>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</si>
  <si>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</si>
  <si>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</si>
  <si>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</si>
  <si>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</si>
  <si>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</si>
  <si>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</si>
  <si>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</si>
  <si>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</si>
  <si>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</si>
  <si>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</si>
  <si>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</si>
  <si>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</si>
  <si>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</si>
  <si>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</si>
  <si>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</si>
  <si>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</si>
  <si>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</si>
  <si>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</si>
  <si>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</si>
  <si>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</si>
  <si>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</si>
  <si>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</si>
  <si>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</si>
  <si>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</si>
  <si>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</si>
  <si>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</si>
  <si>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</si>
  <si>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</si>
  <si>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</si>
  <si>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</si>
  <si>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</si>
  <si>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</si>
  <si>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</si>
  <si>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</si>
  <si>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</si>
  <si>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</si>
  <si>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</si>
  <si>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</si>
  <si>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</si>
  <si>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</si>
  <si>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</si>
  <si>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</si>
  <si>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</si>
  <si>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</si>
  <si>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</si>
  <si>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</si>
  <si>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</si>
  <si>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</si>
  <si>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</si>
  <si>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</si>
  <si>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</si>
  <si>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</si>
  <si>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</si>
  <si>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</si>
  <si>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</si>
  <si>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</si>
  <si>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</si>
  <si>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</si>
  <si>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</si>
  <si>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</si>
  <si>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</si>
  <si>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</si>
  <si>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</si>
  <si>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</si>
  <si>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</si>
  <si>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</si>
  <si>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</si>
  <si>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</si>
  <si>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</si>
  <si>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</si>
  <si>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</si>
  <si>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</si>
  <si>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</si>
  <si>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</si>
  <si>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</si>
  <si>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</si>
  <si>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</si>
  <si>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</si>
  <si>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</si>
  <si>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</si>
  <si>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</si>
  <si>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</si>
  <si>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</si>
  <si>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</si>
  <si>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</si>
  <si>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</si>
  <si>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</si>
  <si>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</si>
  <si>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</si>
  <si>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</si>
  <si>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</si>
  <si>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</si>
  <si>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</si>
  <si>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</si>
  <si>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</si>
  <si>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</si>
  <si>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</si>
  <si>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</si>
  <si>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</si>
  <si>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</si>
  <si>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</si>
  <si>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</si>
  <si>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</si>
  <si>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</si>
  <si>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</si>
  <si>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</si>
  <si>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</si>
  <si>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</si>
  <si>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</si>
  <si>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</si>
  <si>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</si>
  <si>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</si>
  <si>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</si>
  <si>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</si>
  <si>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</si>
  <si>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</si>
  <si>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</si>
  <si>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</si>
  <si>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</si>
  <si>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</si>
  <si>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</si>
  <si>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</si>
  <si>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</si>
  <si>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</si>
  <si>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</si>
  <si>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</si>
  <si>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</si>
  <si>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</si>
  <si>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</si>
  <si>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</si>
  <si>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</si>
  <si>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</si>
  <si>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</si>
  <si>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</si>
  <si>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</si>
  <si>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</si>
  <si>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</si>
  <si>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</si>
  <si>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</si>
  <si>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</si>
  <si>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</si>
  <si>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</si>
  <si>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</si>
  <si>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</si>
  <si>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</si>
  <si>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</si>
  <si>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</si>
  <si>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</si>
  <si>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</si>
  <si>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</si>
  <si>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</si>
  <si>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</si>
  <si>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</si>
  <si>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</si>
  <si>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</si>
  <si>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</si>
  <si>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</si>
  <si>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</si>
  <si>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</si>
  <si>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</si>
  <si>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</si>
  <si>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</si>
  <si>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</si>
  <si>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</si>
  <si>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</si>
  <si>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</si>
  <si>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</si>
  <si>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</si>
  <si>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</si>
  <si>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</si>
  <si>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</si>
  <si>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</si>
  <si>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</si>
  <si>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</si>
  <si>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</si>
  <si>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</si>
  <si>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</si>
  <si>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</si>
  <si>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</si>
  <si>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</si>
  <si>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</si>
  <si>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</si>
  <si>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</si>
  <si>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</si>
  <si>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</si>
  <si>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</si>
  <si>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</si>
  <si>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</si>
  <si>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</si>
  <si>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</si>
  <si>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</si>
  <si>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</si>
  <si>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</si>
  <si>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</si>
  <si>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</si>
  <si>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</si>
  <si>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</si>
  <si>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</si>
  <si>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</si>
  <si>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</si>
  <si>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</si>
  <si>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</si>
  <si>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</si>
  <si>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</si>
  <si>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</si>
  <si>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</si>
  <si>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</si>
  <si>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</si>
  <si>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</si>
  <si>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</si>
  <si>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</si>
  <si>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</si>
  <si>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</si>
  <si>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</si>
  <si>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</si>
  <si>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</si>
  <si>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</si>
  <si>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</si>
  <si>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</si>
  <si>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</si>
  <si>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</si>
  <si>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</si>
  <si>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</si>
  <si>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</si>
  <si>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</si>
  <si>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</si>
  <si>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</si>
  <si>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</si>
  <si>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</si>
  <si>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</si>
  <si>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</si>
  <si>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</si>
  <si>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</si>
  <si>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</si>
  <si>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</si>
  <si>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</si>
  <si>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</si>
  <si>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</si>
  <si>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</si>
  <si>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</si>
  <si>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</si>
  <si>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</si>
  <si>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</si>
  <si>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</si>
  <si>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</si>
  <si>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</si>
  <si>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</si>
  <si>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</si>
  <si>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</si>
  <si>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</si>
  <si>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</si>
  <si>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</si>
  <si>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</si>
  <si>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</si>
  <si>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</si>
  <si>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</si>
  <si>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</si>
  <si>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</si>
  <si>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</si>
  <si>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</si>
  <si>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</si>
  <si>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</si>
  <si>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</si>
  <si>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</si>
  <si>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</si>
  <si>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</si>
  <si>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</si>
  <si>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</si>
  <si>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</si>
  <si>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</si>
  <si>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</si>
  <si>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</si>
  <si>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</si>
  <si>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</si>
  <si>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</si>
  <si>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</si>
  <si>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</si>
  <si>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</si>
  <si>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</si>
  <si>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</si>
  <si>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</si>
  <si>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</si>
  <si>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</si>
  <si>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</si>
  <si>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</si>
  <si>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</si>
  <si>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</si>
  <si>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</si>
  <si>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</si>
  <si>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</si>
  <si>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</si>
  <si>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</si>
  <si>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</si>
  <si>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</si>
  <si>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</si>
  <si>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</si>
  <si>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</si>
  <si>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</si>
  <si>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</si>
  <si>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</si>
  <si>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</si>
  <si>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</si>
  <si>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</si>
  <si>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</si>
  <si>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</si>
  <si>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</si>
  <si>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</si>
  <si>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</si>
  <si>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</si>
  <si>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</si>
  <si>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</si>
  <si>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</si>
  <si>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</si>
  <si>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</si>
  <si>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</si>
  <si>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</si>
  <si>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</si>
  <si>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</si>
  <si>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</si>
  <si>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</si>
  <si>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</si>
  <si>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</si>
  <si>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</si>
  <si>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</si>
  <si>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</si>
  <si>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</si>
  <si>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</si>
  <si>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</si>
  <si>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</si>
  <si>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</si>
  <si>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</si>
  <si>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</si>
  <si>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</si>
  <si>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</si>
  <si>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</si>
  <si>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</si>
  <si>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</si>
  <si>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</si>
  <si>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</si>
  <si>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</si>
  <si>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</si>
  <si>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</si>
  <si>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</si>
  <si>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</si>
  <si>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</si>
  <si>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</si>
  <si>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</si>
  <si>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</si>
  <si>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</si>
  <si>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</si>
  <si>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</si>
  <si>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</si>
  <si>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</si>
  <si>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</si>
  <si>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</si>
  <si>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</si>
  <si>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</si>
  <si>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</si>
  <si>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</si>
  <si>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</si>
  <si>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</si>
  <si>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</si>
  <si>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</si>
  <si>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</si>
  <si>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</si>
  <si>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</si>
  <si>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</si>
  <si>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</si>
  <si>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</si>
  <si>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</si>
  <si>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</si>
  <si>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</si>
  <si>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</si>
  <si>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</si>
  <si>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</si>
  <si>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</si>
  <si>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</si>
  <si>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</si>
  <si>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</si>
  <si>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</si>
  <si>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</si>
  <si>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</si>
  <si>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</si>
  <si>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</si>
  <si>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</si>
  <si>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</si>
  <si>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</si>
  <si>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</si>
  <si>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</si>
  <si>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</si>
  <si>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</si>
  <si>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</si>
  <si>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</si>
  <si>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</si>
  <si>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</si>
  <si>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</si>
  <si>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</si>
  <si>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</si>
  <si>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</si>
  <si>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</si>
  <si>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</si>
  <si>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</si>
  <si>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</si>
  <si>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</si>
  <si>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</si>
  <si>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</si>
  <si>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</si>
  <si>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</si>
  <si>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</si>
  <si>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</si>
  <si>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</si>
  <si>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</si>
  <si>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</si>
  <si>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</si>
  <si>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</si>
  <si>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</si>
  <si>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</si>
  <si>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</si>
  <si>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</si>
  <si>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</si>
  <si>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</si>
  <si>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</si>
  <si>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</si>
  <si>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</si>
  <si>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</si>
  <si>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</si>
  <si>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</si>
  <si>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</si>
  <si>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</si>
  <si>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</si>
  <si>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</si>
  <si>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</si>
  <si>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</si>
  <si>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</si>
  <si>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</si>
  <si>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</si>
  <si>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</si>
  <si>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</si>
  <si>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</si>
  <si>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</si>
  <si>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</si>
  <si>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</si>
  <si>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</si>
  <si>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</si>
  <si>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</si>
  <si>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</si>
  <si>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</si>
  <si>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</si>
  <si>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</si>
  <si>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</si>
  <si>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</si>
  <si>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</si>
  <si>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</si>
  <si>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</si>
  <si>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</si>
  <si>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</si>
  <si>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</si>
  <si>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</si>
  <si>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</si>
  <si>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</si>
  <si>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</si>
  <si>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</si>
  <si>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</si>
  <si>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</si>
  <si>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</si>
  <si>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</si>
  <si>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</si>
  <si>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</si>
  <si>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</si>
  <si>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</si>
  <si>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</si>
  <si>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</si>
  <si>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</si>
  <si>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</si>
  <si>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</si>
  <si>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</si>
  <si>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</si>
  <si>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</si>
  <si>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</si>
  <si>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</si>
  <si>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</si>
  <si>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</si>
  <si>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</si>
  <si>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</si>
  <si>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</si>
  <si>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</si>
  <si>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</si>
  <si>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</si>
  <si>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</si>
  <si>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</si>
  <si>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</si>
  <si>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</si>
  <si>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</si>
  <si>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</si>
  <si>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</si>
  <si>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</si>
  <si>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</si>
  <si>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</si>
  <si>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</si>
  <si>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</si>
  <si>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</si>
  <si>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</si>
  <si>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</si>
  <si>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</si>
  <si>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</si>
  <si>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</si>
  <si>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</si>
  <si>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</si>
  <si>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</si>
  <si>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</si>
  <si>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</si>
  <si>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</si>
  <si>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</si>
  <si>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</si>
  <si>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</si>
  <si>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</si>
  <si>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</si>
  <si>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</si>
  <si>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</si>
  <si>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</si>
  <si>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</si>
  <si>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</si>
  <si>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</si>
  <si>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</si>
  <si>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</si>
  <si>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</si>
  <si>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</si>
  <si>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</si>
  <si>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</si>
  <si>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</si>
  <si>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</si>
  <si>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</si>
  <si>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</si>
  <si>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</si>
  <si>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</si>
  <si>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</si>
  <si>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</si>
  <si>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</si>
  <si>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</si>
  <si>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</si>
  <si>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</si>
  <si>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</si>
  <si>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</si>
  <si>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</si>
  <si>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</si>
  <si>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</si>
  <si>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</si>
  <si>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</si>
  <si>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</si>
  <si>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</si>
  <si>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</si>
  <si>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</si>
  <si>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</si>
  <si>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</si>
  <si>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</si>
  <si>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</si>
  <si>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</si>
  <si>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</si>
  <si>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</si>
  <si>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</si>
  <si>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</si>
  <si>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</si>
  <si>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</si>
  <si>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</si>
  <si>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</si>
  <si>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</si>
  <si>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</si>
  <si>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</si>
  <si>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</si>
  <si>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</si>
  <si>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</si>
  <si>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</si>
  <si>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</si>
  <si>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</si>
  <si>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</si>
  <si>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</si>
  <si>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</si>
  <si>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</si>
  <si>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</si>
  <si>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</si>
  <si>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</si>
  <si>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</si>
  <si>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</si>
  <si>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</si>
  <si>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</si>
  <si>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</si>
  <si>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</si>
  <si>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</si>
  <si>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</si>
  <si>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</si>
  <si>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</si>
  <si>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</si>
  <si>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</si>
  <si>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</si>
  <si>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</si>
  <si>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</si>
  <si>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</si>
  <si>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</si>
  <si>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</si>
  <si>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</si>
  <si>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</si>
  <si>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</si>
  <si>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</si>
  <si>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</si>
  <si>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</si>
  <si>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</si>
  <si>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</si>
  <si>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</si>
  <si>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</si>
  <si>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</si>
  <si>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</si>
  <si>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</si>
  <si>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</si>
  <si>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</si>
  <si>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</si>
  <si>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</si>
  <si>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</si>
  <si>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</si>
  <si>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</si>
  <si>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</si>
  <si>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</si>
  <si>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</si>
  <si>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</si>
  <si>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</si>
  <si>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</si>
  <si>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</si>
  <si>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</si>
  <si>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</si>
  <si>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</si>
  <si>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</si>
  <si>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</si>
  <si>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</si>
  <si>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</si>
  <si>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</si>
  <si>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</si>
  <si>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</si>
  <si>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</si>
  <si>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</si>
  <si>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</si>
  <si>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</si>
  <si>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</si>
  <si>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</si>
  <si>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</si>
  <si>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</si>
  <si>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</si>
  <si>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</si>
  <si>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</si>
  <si>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</si>
  <si>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</si>
  <si>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</si>
  <si>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</si>
  <si>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</si>
  <si>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</si>
  <si>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</si>
  <si>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</si>
  <si>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</si>
  <si>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</si>
  <si>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</si>
  <si>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</si>
  <si>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</si>
  <si>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</si>
  <si>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</si>
  <si>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</si>
  <si>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</si>
  <si>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</si>
  <si>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</si>
  <si>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</si>
  <si>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</si>
  <si>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</si>
  <si>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</si>
  <si>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</si>
  <si>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</si>
  <si>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</si>
  <si>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</si>
  <si>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</si>
  <si>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</si>
  <si>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</si>
  <si>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</si>
  <si>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</si>
  <si>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</si>
  <si>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</si>
  <si>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</si>
  <si>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</si>
  <si>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</si>
  <si>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</si>
  <si>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</si>
  <si>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</si>
  <si>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</si>
  <si>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</si>
  <si>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</si>
  <si>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</si>
  <si>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</si>
  <si>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</si>
  <si>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</si>
  <si>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</si>
  <si>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</si>
  <si>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</si>
  <si>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</si>
  <si>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</si>
  <si>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</si>
  <si>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</si>
  <si>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</si>
  <si>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</si>
  <si>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</si>
  <si>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</si>
  <si>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</si>
  <si>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</si>
  <si>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</si>
  <si>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</si>
  <si>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</si>
  <si>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</si>
  <si>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</si>
  <si>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</si>
  <si>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</si>
  <si>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</si>
  <si>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</si>
  <si>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</si>
  <si>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</si>
  <si>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</si>
  <si>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</si>
  <si>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</si>
  <si>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</si>
  <si>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</si>
  <si>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</si>
  <si>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</si>
  <si>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</si>
  <si>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</si>
  <si>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</si>
  <si>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</si>
  <si>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</si>
  <si>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</si>
  <si>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</si>
  <si>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</si>
  <si>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</si>
  <si>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</si>
  <si>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</si>
  <si>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</si>
  <si>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</si>
  <si>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</si>
  <si>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</si>
  <si>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</si>
  <si>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</si>
  <si>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</si>
  <si>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</si>
  <si>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</si>
  <si>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</si>
  <si>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</si>
  <si>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</si>
  <si>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</si>
  <si>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</si>
  <si>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</si>
  <si>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</si>
  <si>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</si>
  <si>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</si>
  <si>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</si>
  <si>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</si>
  <si>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</si>
  <si>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</si>
  <si>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</si>
  <si>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</si>
  <si>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</si>
  <si>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</si>
  <si>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</si>
  <si>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</si>
  <si>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</si>
  <si>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</si>
  <si>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</si>
  <si>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</si>
  <si>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</si>
  <si>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</si>
  <si>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</si>
  <si>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</si>
  <si>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</si>
  <si>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</si>
  <si>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</si>
  <si>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</si>
  <si>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</si>
  <si>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</si>
  <si>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</si>
  <si>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</si>
  <si>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</si>
  <si>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</si>
  <si>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</si>
  <si>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</si>
  <si>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</si>
  <si>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</si>
  <si>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</si>
  <si>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</si>
  <si>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</si>
  <si>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</si>
  <si>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</si>
  <si>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</si>
  <si>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</si>
  <si>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</si>
  <si>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</si>
  <si>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</si>
  <si>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</si>
  <si>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</si>
  <si>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</si>
  <si>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</si>
  <si>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</si>
  <si>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</si>
  <si>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</si>
  <si>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</si>
  <si>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</si>
  <si>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</si>
  <si>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</si>
  <si>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</si>
  <si>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</si>
  <si>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</si>
  <si>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</si>
  <si>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</si>
  <si>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</si>
  <si>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</si>
  <si>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</si>
  <si>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</si>
  <si>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</si>
  <si>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</si>
  <si>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</si>
  <si>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</si>
  <si>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</si>
  <si>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</si>
  <si>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</si>
  <si>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</si>
  <si>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</si>
  <si>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</si>
  <si>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</si>
  <si>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</si>
  <si>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</si>
  <si>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</si>
  <si>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</si>
  <si>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</si>
  <si>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</si>
  <si>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</si>
  <si>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</si>
  <si>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</si>
  <si>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</si>
  <si>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</si>
  <si>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</si>
  <si>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</si>
  <si>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</si>
  <si>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</si>
  <si>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</si>
  <si>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</si>
  <si>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</si>
  <si>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</si>
  <si>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</si>
  <si>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</si>
  <si>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</si>
  <si>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</si>
  <si>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</si>
  <si>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</si>
  <si>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</si>
  <si>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</si>
  <si>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</si>
  <si>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</si>
  <si>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</si>
  <si>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</si>
  <si>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</si>
  <si>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</si>
  <si>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</si>
  <si>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</si>
  <si>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</si>
  <si>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</si>
  <si>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</si>
  <si>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</si>
  <si>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</si>
  <si>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</si>
  <si>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</si>
  <si>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</si>
  <si>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</si>
  <si>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</si>
  <si>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</si>
  <si>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</si>
  <si>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</si>
  <si>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</si>
  <si>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</si>
  <si>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</si>
  <si>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</si>
  <si>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</si>
  <si>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</si>
  <si>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</si>
  <si>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</si>
  <si>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</si>
  <si>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</si>
  <si>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</si>
  <si>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</si>
  <si>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</si>
  <si>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</si>
  <si>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</si>
  <si>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</si>
  <si>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</si>
  <si>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</si>
  <si>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</si>
  <si>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</si>
  <si>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</si>
  <si>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</si>
  <si>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</si>
  <si>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</si>
  <si>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</si>
  <si>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</si>
  <si>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</si>
  <si>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</si>
  <si>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</si>
  <si>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</si>
  <si>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</si>
  <si>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</si>
  <si>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</si>
  <si>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</si>
  <si>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</si>
  <si>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</si>
  <si>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</si>
  <si>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</si>
  <si>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</si>
  <si>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</si>
  <si>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</si>
  <si>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</si>
  <si>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</si>
  <si>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</si>
  <si>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</si>
  <si>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</si>
  <si>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</si>
  <si>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</si>
  <si>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</si>
  <si>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</si>
  <si>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</si>
  <si>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</si>
  <si>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</si>
  <si>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</si>
  <si>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</si>
  <si>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</si>
  <si>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</si>
  <si>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</si>
  <si>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</si>
  <si>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</si>
  <si>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</si>
  <si>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</si>
  <si>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</si>
  <si>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</si>
  <si>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</si>
  <si>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</si>
  <si>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</si>
  <si>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</si>
  <si>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</si>
  <si>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</si>
  <si>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</si>
  <si>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</si>
  <si>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</si>
  <si>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</si>
  <si>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</si>
  <si>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</si>
  <si>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</si>
  <si>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</si>
  <si>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</si>
  <si>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</si>
  <si>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</si>
  <si>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</si>
  <si>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</si>
  <si>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</si>
  <si>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</si>
  <si>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</si>
  <si>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</si>
  <si>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</si>
  <si>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</si>
  <si>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</si>
  <si>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</si>
  <si>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</si>
  <si>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</si>
  <si>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</si>
  <si>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</si>
  <si>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</si>
  <si>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</si>
  <si>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</si>
  <si>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</si>
  <si>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</si>
  <si>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</si>
  <si>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</si>
  <si>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</si>
  <si>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</si>
  <si>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</si>
  <si>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</si>
  <si>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</si>
  <si>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</si>
  <si>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</si>
  <si>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</si>
  <si>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</si>
  <si>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</si>
  <si>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</si>
  <si>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</si>
  <si>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</si>
  <si>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</si>
  <si>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</si>
  <si>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</si>
  <si>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</si>
  <si>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</si>
  <si>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</si>
  <si>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</si>
  <si>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</si>
  <si>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</si>
  <si>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</si>
  <si>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</si>
  <si>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</si>
  <si>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</si>
  <si>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</si>
  <si>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</si>
  <si>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</si>
  <si>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</si>
  <si>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</si>
  <si>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</si>
  <si>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</si>
  <si>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</si>
  <si>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</si>
  <si>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</si>
  <si>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</si>
  <si>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</si>
  <si>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</si>
  <si>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</si>
  <si>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</si>
  <si>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</si>
  <si>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</si>
  <si>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</si>
  <si>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</si>
  <si>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</si>
  <si>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</si>
  <si>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</si>
  <si>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</si>
  <si>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</si>
  <si>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</si>
  <si>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</si>
  <si>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</si>
  <si>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</si>
  <si>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</si>
  <si>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</si>
  <si>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</si>
  <si>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</si>
  <si>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</si>
  <si>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</si>
  <si>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</si>
  <si>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</si>
  <si>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</si>
  <si>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</si>
  <si>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</si>
  <si>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</si>
  <si>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</si>
  <si>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</si>
  <si>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</si>
  <si>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</si>
  <si>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</si>
  <si>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</si>
  <si>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</si>
  <si>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</si>
  <si>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</si>
  <si>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</si>
  <si>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</si>
  <si>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</si>
  <si>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</si>
  <si>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</si>
  <si>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</si>
  <si>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</si>
  <si>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</si>
  <si>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</si>
  <si>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</si>
  <si>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</si>
  <si>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</si>
  <si>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</si>
  <si>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</si>
  <si>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</si>
  <si>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</si>
  <si>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</si>
  <si>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</si>
  <si>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</si>
  <si>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</si>
  <si>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</si>
  <si>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</si>
  <si>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</si>
  <si>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</si>
  <si>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</si>
  <si>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</si>
  <si>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</si>
  <si>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</si>
  <si>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</si>
  <si>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</si>
  <si>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</si>
  <si>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</si>
  <si>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</si>
  <si>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</si>
  <si>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</si>
  <si>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</si>
  <si>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</si>
  <si>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</si>
  <si>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</si>
  <si>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</si>
  <si>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</si>
  <si>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</si>
  <si>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</si>
  <si>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</si>
  <si>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</si>
  <si>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</si>
  <si>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</si>
  <si>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</si>
  <si>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</si>
  <si>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</si>
  <si>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</si>
  <si>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</si>
  <si>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</si>
  <si>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</si>
  <si>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</si>
  <si>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</si>
  <si>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</si>
  <si>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</si>
  <si>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</si>
  <si>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</si>
  <si>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</si>
  <si>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</si>
  <si>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</si>
  <si>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</si>
  <si>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</si>
  <si>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</si>
  <si>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</si>
  <si>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</si>
  <si>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</si>
  <si>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</si>
  <si>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</si>
  <si>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</si>
  <si>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</si>
  <si>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</si>
  <si>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</si>
  <si>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</si>
  <si>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</si>
  <si>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</si>
  <si>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</si>
  <si>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</si>
  <si>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</si>
  <si>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</si>
  <si>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</si>
  <si>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</si>
  <si>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</si>
  <si>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</si>
  <si>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</si>
  <si>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</si>
  <si>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</si>
  <si>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</si>
  <si>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</si>
  <si>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</si>
  <si>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</si>
  <si>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</si>
  <si>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</si>
  <si>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</si>
  <si>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</si>
  <si>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</si>
  <si>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</si>
  <si>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</si>
  <si>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</si>
  <si>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</si>
  <si>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</si>
  <si>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</si>
  <si>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</si>
  <si>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</si>
  <si>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</si>
  <si>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</si>
  <si>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</si>
  <si>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</si>
  <si>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</si>
  <si>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</si>
  <si>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</si>
  <si>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</si>
  <si>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</si>
  <si>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</si>
  <si>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</si>
  <si>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</si>
  <si>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</si>
  <si>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</si>
  <si>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</si>
  <si>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</si>
  <si>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</si>
  <si>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</si>
  <si>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</si>
  <si>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</si>
  <si>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</si>
  <si>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</si>
  <si>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</si>
  <si>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</si>
  <si>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</si>
  <si>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</si>
  <si>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</si>
  <si>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</si>
  <si>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</si>
  <si>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</si>
  <si>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</si>
  <si>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</si>
  <si>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</si>
  <si>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</si>
  <si>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</si>
  <si>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</si>
  <si>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</si>
  <si>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</si>
  <si>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</si>
  <si>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</si>
  <si>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</si>
  <si>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</si>
  <si>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</si>
  <si>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</si>
  <si>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</si>
  <si>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</si>
  <si>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</si>
  <si>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</si>
  <si>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</si>
  <si>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</si>
  <si>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</si>
  <si>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</si>
  <si>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</si>
  <si>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</si>
  <si>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</si>
  <si>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</si>
  <si>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</si>
  <si>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</si>
  <si>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</si>
  <si>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</si>
  <si>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</si>
  <si>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</si>
  <si>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</si>
  <si>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</si>
  <si>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</si>
  <si>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</si>
  <si>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</si>
  <si>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</si>
  <si>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</si>
  <si>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</si>
  <si>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</si>
  <si>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</si>
  <si>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</si>
  <si>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</si>
  <si>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</si>
  <si>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</si>
  <si>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</si>
  <si>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</si>
  <si>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</si>
  <si>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</si>
  <si>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</si>
  <si>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</si>
  <si>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</si>
  <si>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</si>
  <si>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</si>
  <si>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</si>
  <si>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</si>
  <si>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</si>
  <si>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</si>
  <si>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</si>
  <si>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</si>
  <si>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</si>
  <si>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</si>
  <si>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</si>
  <si>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</si>
  <si>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</si>
  <si>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</si>
  <si>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</si>
  <si>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</si>
  <si>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</si>
  <si>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</si>
  <si>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</si>
  <si>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</si>
  <si>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</si>
  <si>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</si>
  <si>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</si>
  <si>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</si>
  <si>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</si>
  <si>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</si>
  <si>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</si>
  <si>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</si>
  <si>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</si>
  <si>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</si>
  <si>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</si>
  <si>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</si>
  <si>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</si>
  <si>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</si>
  <si>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</si>
  <si>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</si>
  <si>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</si>
  <si>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</si>
  <si>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</si>
  <si>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</si>
  <si>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</si>
  <si>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</si>
  <si>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</si>
  <si>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</si>
  <si>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</si>
  <si>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</si>
  <si>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</si>
  <si>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</si>
  <si>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</si>
  <si>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</si>
  <si>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</si>
  <si>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</si>
  <si>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</si>
  <si>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</si>
  <si>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</si>
  <si>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</si>
  <si>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</si>
  <si>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</si>
  <si>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</si>
  <si>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</si>
  <si>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</si>
  <si>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</si>
  <si>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</si>
  <si>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</si>
  <si>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</si>
  <si>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</si>
  <si>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</si>
  <si>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</si>
  <si>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</si>
  <si>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</si>
  <si>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</si>
  <si>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</si>
  <si>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</si>
  <si>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</si>
  <si>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</si>
  <si>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</si>
  <si>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</si>
  <si>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</si>
  <si>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</si>
  <si>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</si>
  <si>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</si>
  <si>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</si>
  <si>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</si>
  <si>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</si>
  <si>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</si>
  <si>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</si>
  <si>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</si>
  <si>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</si>
  <si>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</si>
  <si>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</si>
  <si>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</si>
  <si>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</si>
  <si>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</si>
  <si>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</si>
  <si>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</si>
  <si>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</si>
  <si>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</si>
  <si>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</si>
  <si>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</si>
  <si>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</si>
  <si>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</si>
  <si>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</si>
  <si>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</si>
  <si>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</si>
  <si>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</si>
  <si>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</si>
  <si>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</si>
  <si>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</si>
  <si>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</si>
  <si>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</si>
  <si>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</si>
  <si>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</si>
  <si>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</si>
  <si>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</si>
  <si>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</si>
  <si>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</si>
  <si>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</si>
  <si>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</si>
  <si>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</si>
  <si>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</si>
  <si>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</si>
  <si>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</si>
  <si>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</si>
  <si>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</si>
  <si>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</si>
  <si>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</si>
  <si>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</si>
  <si>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</si>
  <si>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</si>
  <si>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</si>
  <si>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</si>
  <si>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</si>
  <si>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</si>
  <si>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</si>
  <si>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</si>
  <si>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</si>
  <si>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</si>
  <si>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</si>
  <si>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</si>
  <si>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</si>
  <si>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</si>
  <si>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</si>
  <si>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</si>
  <si>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</si>
  <si>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</si>
  <si>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</si>
  <si>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</si>
  <si>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</si>
  <si>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</si>
  <si>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</si>
  <si>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</si>
  <si>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</si>
  <si>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</si>
  <si>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</si>
  <si>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</si>
  <si>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</si>
  <si>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</si>
  <si>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</si>
  <si>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</si>
  <si>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</si>
  <si>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</si>
  <si>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</si>
  <si>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</si>
  <si>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</si>
  <si>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</si>
  <si>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</si>
  <si>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</si>
  <si>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</si>
  <si>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</si>
  <si>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</si>
  <si>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</si>
  <si>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</si>
  <si>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</si>
  <si>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</si>
  <si>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</si>
  <si>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</si>
  <si>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</si>
  <si>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</si>
  <si>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</si>
  <si>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</si>
  <si>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</si>
  <si>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</si>
  <si>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</si>
  <si>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</si>
  <si>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</si>
  <si>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</si>
  <si>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</si>
  <si>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</si>
  <si>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</si>
  <si>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</si>
  <si>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</si>
  <si>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</si>
  <si>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</si>
  <si>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</si>
  <si>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</si>
  <si>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</si>
  <si>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</si>
  <si>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</si>
  <si>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</si>
  <si>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</si>
  <si>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</si>
  <si>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</si>
  <si>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</si>
  <si>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</si>
  <si>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</si>
  <si>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</si>
  <si>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</si>
  <si>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</si>
  <si>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</si>
  <si>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</si>
  <si>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</si>
  <si>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</si>
  <si>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</si>
  <si>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</si>
  <si>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</si>
  <si>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</si>
  <si>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</si>
  <si>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</si>
  <si>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</si>
  <si>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</si>
  <si>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</si>
  <si>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</si>
  <si>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</si>
  <si>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</si>
  <si>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</si>
  <si>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</si>
  <si>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</si>
  <si>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</si>
  <si>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</si>
  <si>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</si>
  <si>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</si>
  <si>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</si>
  <si>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</si>
  <si>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</si>
  <si>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</si>
  <si>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</si>
  <si>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</si>
  <si>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</si>
  <si>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</si>
  <si>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</si>
  <si>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</si>
  <si>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</si>
  <si>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</si>
  <si>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</si>
  <si>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</si>
  <si>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</si>
  <si>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</si>
  <si>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</si>
  <si>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</si>
  <si>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</si>
  <si>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</si>
  <si>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</si>
  <si>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</si>
  <si>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</si>
  <si>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</si>
  <si>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</si>
  <si>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</si>
  <si>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</si>
  <si>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</si>
  <si>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</si>
  <si>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</si>
  <si>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</si>
  <si>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</si>
  <si>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</si>
  <si>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</si>
  <si>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</si>
  <si>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</si>
  <si>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</si>
  <si>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</si>
  <si>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</si>
  <si>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</si>
  <si>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</si>
  <si>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</si>
  <si>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</si>
  <si>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</si>
  <si>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</si>
  <si>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</si>
  <si>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</si>
  <si>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</si>
  <si>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</si>
  <si>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</si>
  <si>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</si>
  <si>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</si>
  <si>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</si>
  <si>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</si>
  <si>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</si>
  <si>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</si>
  <si>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</si>
  <si>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</si>
  <si>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</si>
  <si>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</si>
  <si>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</si>
  <si>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</si>
  <si>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</si>
  <si>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</si>
  <si>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</si>
  <si>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</si>
  <si>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</si>
  <si>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</si>
  <si>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</si>
  <si>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</si>
  <si>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</si>
  <si>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</si>
  <si>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</si>
  <si>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</si>
  <si>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</si>
  <si>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</si>
  <si>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</si>
  <si>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</si>
  <si>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</si>
  <si>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</si>
  <si>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</si>
  <si>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</si>
  <si>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</si>
  <si>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</si>
  <si>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</si>
  <si>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</si>
  <si>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</si>
  <si>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</si>
  <si>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</si>
  <si>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</si>
  <si>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</si>
  <si>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</si>
  <si>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</si>
  <si>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</si>
  <si>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</si>
  <si>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</si>
  <si>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</si>
  <si>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</si>
  <si>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</si>
  <si>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</si>
  <si>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</si>
  <si>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</si>
  <si>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</si>
  <si>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</si>
  <si>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</si>
  <si>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</si>
  <si>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</si>
  <si>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</si>
  <si>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</si>
  <si>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</si>
  <si>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</si>
  <si>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</si>
  <si>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</si>
  <si>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</si>
  <si>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</si>
  <si>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</si>
  <si>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</si>
  <si>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</si>
  <si>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</si>
  <si>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</si>
  <si>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</si>
  <si>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</si>
  <si>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</si>
  <si>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</si>
  <si>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</si>
  <si>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</si>
  <si>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</si>
  <si>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</si>
  <si>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</si>
  <si>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</si>
  <si>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</si>
  <si>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</si>
  <si>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</si>
  <si>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</si>
  <si>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</si>
  <si>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</si>
  <si>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</si>
  <si>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</si>
  <si>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</si>
  <si>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</si>
  <si>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</si>
  <si>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</si>
  <si>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</si>
  <si>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</si>
  <si>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</si>
  <si>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</si>
  <si>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</si>
  <si>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</si>
  <si>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</si>
  <si>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</si>
  <si>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</si>
  <si>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</si>
  <si>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</si>
  <si>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</si>
  <si>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</si>
  <si>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</si>
  <si>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</si>
  <si>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</si>
  <si>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</si>
  <si>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</si>
  <si>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</si>
  <si>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</si>
  <si>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</si>
  <si>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</si>
  <si>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</si>
  <si>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</si>
  <si>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</si>
  <si>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</si>
  <si>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</si>
  <si>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</si>
  <si>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</si>
  <si>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</si>
  <si>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</si>
  <si>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</si>
  <si>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</si>
  <si>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</si>
  <si>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</si>
  <si>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</si>
  <si>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</si>
  <si>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</si>
  <si>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</si>
  <si>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</si>
  <si>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</si>
  <si>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</si>
  <si>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</si>
  <si>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</si>
  <si>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</si>
  <si>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</si>
  <si>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</si>
  <si>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</si>
  <si>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</si>
  <si>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</si>
  <si>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</si>
  <si>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</si>
  <si>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</si>
  <si>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</si>
  <si>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</si>
  <si>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</si>
  <si>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</si>
  <si>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</si>
  <si>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</si>
  <si>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</si>
  <si>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</si>
  <si>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</si>
  <si>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</si>
  <si>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</si>
  <si>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</si>
  <si>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</si>
  <si>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</si>
  <si>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</si>
  <si>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</si>
  <si>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</si>
  <si>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</si>
  <si>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</si>
  <si>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</si>
  <si>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</si>
  <si>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</si>
  <si>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</si>
  <si>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</si>
  <si>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</si>
  <si>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</si>
  <si>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</si>
  <si>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</si>
  <si>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</si>
  <si>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</si>
  <si>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</si>
  <si>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</si>
  <si>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</si>
  <si>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</si>
  <si>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</si>
  <si>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</si>
  <si>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</si>
  <si>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</si>
  <si>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</si>
  <si>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</si>
  <si>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</si>
  <si>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</si>
  <si>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</si>
  <si>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</si>
  <si>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</si>
  <si>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</si>
  <si>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</si>
  <si>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</si>
  <si>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</si>
  <si>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</si>
  <si>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</si>
  <si>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</si>
  <si>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</si>
  <si>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</si>
  <si>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</si>
  <si>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</si>
  <si>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</si>
  <si>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</si>
  <si>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</si>
  <si>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</si>
  <si>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</si>
  <si>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</si>
  <si>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</si>
  <si>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</si>
  <si>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</si>
  <si>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</si>
  <si>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</si>
  <si>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</si>
  <si>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</si>
  <si>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</si>
  <si>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</si>
  <si>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</si>
  <si>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</si>
  <si>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</si>
  <si>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</si>
  <si>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</si>
  <si>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</si>
  <si>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</si>
  <si>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</si>
  <si>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</si>
  <si>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</si>
  <si>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</si>
  <si>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</si>
  <si>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</si>
  <si>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</si>
  <si>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</si>
  <si>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</si>
  <si>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</si>
  <si>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</si>
  <si>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</si>
  <si>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</si>
  <si>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</si>
  <si>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</si>
  <si>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</si>
  <si>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</si>
  <si>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</si>
  <si>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</si>
  <si>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</si>
  <si>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</si>
  <si>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</si>
  <si>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</si>
  <si>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</si>
  <si>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</si>
  <si>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</si>
  <si>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</si>
  <si>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</si>
  <si>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</si>
  <si>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</si>
  <si>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</si>
  <si>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</si>
  <si>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</si>
  <si>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</si>
  <si>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</si>
  <si>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</si>
  <si>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</si>
  <si>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</si>
  <si>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</si>
  <si>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</si>
  <si>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</si>
  <si>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</si>
  <si>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</si>
  <si>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</si>
  <si>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</si>
  <si>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</si>
  <si>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</si>
  <si>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</si>
  <si>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</si>
  <si>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</si>
  <si>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</si>
  <si>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</si>
  <si>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</si>
  <si>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</si>
  <si>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</si>
  <si>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</si>
  <si>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</si>
  <si>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</si>
  <si>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</si>
  <si>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</si>
  <si>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</si>
  <si>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</si>
  <si>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</si>
  <si>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</si>
  <si>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</si>
  <si>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</si>
  <si>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</si>
  <si>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</si>
  <si>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</si>
  <si>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</si>
  <si>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</si>
  <si>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</si>
  <si>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</si>
  <si>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</si>
  <si>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</si>
  <si>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</si>
  <si>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</si>
  <si>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</si>
  <si>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</si>
  <si>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</si>
  <si>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</si>
  <si>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</si>
  <si>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</si>
  <si>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</si>
  <si>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</si>
  <si>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</si>
  <si>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</si>
  <si>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</si>
  <si>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</si>
  <si>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</si>
  <si>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</si>
  <si>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</si>
  <si>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</si>
  <si>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</si>
  <si>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</si>
  <si>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</si>
  <si>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</si>
  <si>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</si>
  <si>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</si>
  <si>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</si>
  <si>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</si>
  <si>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</si>
  <si>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</si>
  <si>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</si>
  <si>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</si>
  <si>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</si>
  <si>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</si>
  <si>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</si>
  <si>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</si>
  <si>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</si>
  <si>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</si>
  <si>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</si>
  <si>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</si>
  <si>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</si>
  <si>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</si>
  <si>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</si>
  <si>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</si>
  <si>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</si>
  <si>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</si>
  <si>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</si>
  <si>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</si>
  <si>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</si>
  <si>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</si>
  <si>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</si>
  <si>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</si>
  <si>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</si>
  <si>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</si>
  <si>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</si>
  <si>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</si>
  <si>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</si>
  <si>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</si>
  <si>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</si>
  <si>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</si>
  <si>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</si>
  <si>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</si>
  <si>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</si>
  <si>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</si>
  <si>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</si>
  <si>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</si>
  <si>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</si>
  <si>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</si>
  <si>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</si>
  <si>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</si>
  <si>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</si>
  <si>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</si>
  <si>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</si>
  <si>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</si>
  <si>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</si>
  <si>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</si>
  <si>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</si>
  <si>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</si>
  <si>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</si>
  <si>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</si>
  <si>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</si>
  <si>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</si>
  <si>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</si>
  <si>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</si>
  <si>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</si>
  <si>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</si>
  <si>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</si>
  <si>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</si>
  <si>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</si>
  <si>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</si>
  <si>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</si>
  <si>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</si>
  <si>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</si>
  <si>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</si>
  <si>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</si>
  <si>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</si>
  <si>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</si>
  <si>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</si>
  <si>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</si>
  <si>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</si>
  <si>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</si>
  <si>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</si>
  <si>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</si>
  <si>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</si>
  <si>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</si>
  <si>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</si>
  <si>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</si>
  <si>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</si>
  <si>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</si>
  <si>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</si>
  <si>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</si>
  <si>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</si>
  <si>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</si>
  <si>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</si>
  <si>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</si>
  <si>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</si>
  <si>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</si>
  <si>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</si>
  <si>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</si>
  <si>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</si>
  <si>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</si>
  <si>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</si>
  <si>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</si>
  <si>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</si>
  <si>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</si>
  <si>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</si>
  <si>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</si>
  <si>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</si>
  <si>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</si>
  <si>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</si>
  <si>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</si>
  <si>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</si>
  <si>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</si>
  <si>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</si>
  <si>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</si>
  <si>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</si>
  <si>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</si>
  <si>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</si>
  <si>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</si>
  <si>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</si>
  <si>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</si>
  <si>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</si>
  <si>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</si>
  <si>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</si>
  <si>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</si>
  <si>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</si>
  <si>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</si>
  <si>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</si>
  <si>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</si>
  <si>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</si>
  <si>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</si>
  <si>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</si>
  <si>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</si>
  <si>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</si>
  <si>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</si>
  <si>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</si>
  <si>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</si>
  <si>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</si>
  <si>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</si>
  <si>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</si>
  <si>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</si>
  <si>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</si>
  <si>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</si>
  <si>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</si>
  <si>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</si>
  <si>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</si>
  <si>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</si>
  <si>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</si>
  <si>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</si>
  <si>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</si>
  <si>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</si>
  <si>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</si>
  <si>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</si>
  <si>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</si>
  <si>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</si>
  <si>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</si>
  <si>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</si>
  <si>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</si>
  <si>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</si>
  <si>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</si>
  <si>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</si>
  <si>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</si>
  <si>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</si>
  <si>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</si>
  <si>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</si>
  <si>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</si>
  <si>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</si>
  <si>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</si>
  <si>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</si>
  <si>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</si>
  <si>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</si>
  <si>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</si>
  <si>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</si>
  <si>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</si>
  <si>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</si>
  <si>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</si>
  <si>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</si>
  <si>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</si>
  <si>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</si>
  <si>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</si>
  <si>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</si>
  <si>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</si>
  <si>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</si>
  <si>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</si>
  <si>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</si>
  <si>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</si>
  <si>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</si>
  <si>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</si>
  <si>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</si>
  <si>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</si>
  <si>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</si>
  <si>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</si>
  <si>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</si>
  <si>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</si>
  <si>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</si>
  <si>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</si>
  <si>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</si>
  <si>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</si>
  <si>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</si>
  <si>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</si>
  <si>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</si>
  <si>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</si>
  <si>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</si>
  <si>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</si>
  <si>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</si>
  <si>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</si>
  <si>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</si>
  <si>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</si>
  <si>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</si>
  <si>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</si>
  <si>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</si>
  <si>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</si>
  <si>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</si>
  <si>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</si>
  <si>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</si>
  <si>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</si>
  <si>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</si>
  <si>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</si>
  <si>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</si>
  <si>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</si>
  <si>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</si>
  <si>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</si>
  <si>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</si>
  <si>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</si>
  <si>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</si>
  <si>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</si>
  <si>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</si>
  <si>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</si>
  <si>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</si>
  <si>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</si>
  <si>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</si>
  <si>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</si>
  <si>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</si>
  <si>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</si>
  <si>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</si>
  <si>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</si>
  <si>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</si>
  <si>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</si>
  <si>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</si>
  <si>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</si>
  <si>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</si>
  <si>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</si>
  <si>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</si>
  <si>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</si>
  <si>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</si>
  <si>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</si>
  <si>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</si>
  <si>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</si>
  <si>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</si>
  <si>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</si>
  <si>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</si>
  <si>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</si>
  <si>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</si>
  <si>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</si>
  <si>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</si>
  <si>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</si>
  <si>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</si>
  <si>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</si>
  <si>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</si>
  <si>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</si>
  <si>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</si>
  <si>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</si>
  <si>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</si>
  <si>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</si>
  <si>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</si>
  <si>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</si>
  <si>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</si>
  <si>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</si>
  <si>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</si>
  <si>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</si>
  <si>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</si>
  <si>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</si>
  <si>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</si>
  <si>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</si>
  <si>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</si>
  <si>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</si>
  <si>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</si>
  <si>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</si>
  <si>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</si>
  <si>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</si>
  <si>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</si>
  <si>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</si>
  <si>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</si>
  <si>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</si>
  <si>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</si>
  <si>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</si>
  <si>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</si>
  <si>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</si>
  <si>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</si>
  <si>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</si>
  <si>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</si>
  <si>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</si>
  <si>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</si>
  <si>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</si>
  <si>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</si>
  <si>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</si>
  <si>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</si>
  <si>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</si>
  <si>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</si>
  <si>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</si>
  <si>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</si>
  <si>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</si>
  <si>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</si>
  <si>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</si>
  <si>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</si>
  <si>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</si>
  <si>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</si>
  <si>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</si>
  <si>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</si>
  <si>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</si>
  <si>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</si>
  <si>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</si>
  <si>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</si>
  <si>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</si>
  <si>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</si>
  <si>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</si>
  <si>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</si>
  <si>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</si>
  <si>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</si>
  <si>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</si>
  <si>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</si>
  <si>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</si>
  <si>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</si>
  <si>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</si>
  <si>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</si>
  <si>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</si>
  <si>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</si>
  <si>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</si>
  <si>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</si>
  <si>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</si>
  <si>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</si>
  <si>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</si>
  <si>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</si>
  <si>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</si>
  <si>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</si>
  <si>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</si>
  <si>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</si>
  <si>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</si>
  <si>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</si>
  <si>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</si>
  <si>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</si>
  <si>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</si>
  <si>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</si>
  <si>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</si>
  <si>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</si>
  <si>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</si>
  <si>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</si>
  <si>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</si>
  <si>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</si>
  <si>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</si>
  <si>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</si>
  <si>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</si>
  <si>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</si>
  <si>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</si>
  <si>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</si>
  <si>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</si>
  <si>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</si>
  <si>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</si>
  <si>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</si>
  <si>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</si>
  <si>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</si>
  <si>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</si>
  <si>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</si>
  <si>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</si>
  <si>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</si>
  <si>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</si>
  <si>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</si>
  <si>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</si>
  <si>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</si>
  <si>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</si>
  <si>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</si>
  <si>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</si>
  <si>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</si>
  <si>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</si>
  <si>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</si>
  <si>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</si>
  <si>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</si>
  <si>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</si>
  <si>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</si>
  <si>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</si>
  <si>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</si>
  <si>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</si>
  <si>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</si>
  <si>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</si>
  <si>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</si>
  <si>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</si>
  <si>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</si>
  <si>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</si>
  <si>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</si>
  <si>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</si>
  <si>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</si>
  <si>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</si>
  <si>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</si>
  <si>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</si>
  <si>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</si>
  <si>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</si>
  <si>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</si>
  <si>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</si>
  <si>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</si>
  <si>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</si>
  <si>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</si>
  <si>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</si>
  <si>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</si>
  <si>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</si>
  <si>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</si>
  <si>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</si>
  <si>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</si>
  <si>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</si>
  <si>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</si>
  <si>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</si>
  <si>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</si>
  <si>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</si>
  <si>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</si>
  <si>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</si>
  <si>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</si>
  <si>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</si>
  <si>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</si>
  <si>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</si>
  <si>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</si>
  <si>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</si>
  <si>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</si>
  <si>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</si>
  <si>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</si>
  <si>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</si>
  <si>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</si>
  <si>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</si>
  <si>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</si>
  <si>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</si>
  <si>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</si>
  <si>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</si>
  <si>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</si>
  <si>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</si>
  <si>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</si>
  <si>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</si>
  <si>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</si>
  <si>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</si>
  <si>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</si>
  <si>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</si>
  <si>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</si>
  <si>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</si>
  <si>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</si>
  <si>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</si>
  <si>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</si>
  <si>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</si>
  <si>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</si>
  <si>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</si>
  <si>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</si>
  <si>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</si>
  <si>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</si>
  <si>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</si>
  <si>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</si>
  <si>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</si>
  <si>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</si>
  <si>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</si>
  <si>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</si>
  <si>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</si>
  <si>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</si>
  <si>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</si>
  <si>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</si>
  <si>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</si>
  <si>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</si>
  <si>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</si>
  <si>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</si>
  <si>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</si>
  <si>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</si>
  <si>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</si>
  <si>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</si>
  <si>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</si>
  <si>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</si>
  <si>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</si>
  <si>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</si>
  <si>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</si>
  <si>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</si>
  <si>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</si>
  <si>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</si>
  <si>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</si>
  <si>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</si>
  <si>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</si>
  <si>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</si>
  <si>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</si>
  <si>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</si>
  <si>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</si>
  <si>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</si>
  <si>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</si>
  <si>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</si>
  <si>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</si>
  <si>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</si>
  <si>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</si>
  <si>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</si>
  <si>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</si>
  <si>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</si>
  <si>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</si>
  <si>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</si>
  <si>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</si>
  <si>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</si>
  <si>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</si>
  <si>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</si>
  <si>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</si>
  <si>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</si>
  <si>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</si>
  <si>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</si>
  <si>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</si>
  <si>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</si>
  <si>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</si>
  <si>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</si>
  <si>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</si>
  <si>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</si>
  <si>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</si>
  <si>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</si>
  <si>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</si>
  <si>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</si>
  <si>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</si>
  <si>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</si>
  <si>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</si>
  <si>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</si>
  <si>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</si>
  <si>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</si>
  <si>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</si>
  <si>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</si>
  <si>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</si>
  <si>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</si>
  <si>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</si>
  <si>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</si>
  <si>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</si>
  <si>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</si>
  <si>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</si>
  <si>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</si>
  <si>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</si>
  <si>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</si>
  <si>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</si>
  <si>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</si>
  <si>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</si>
  <si>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</si>
  <si>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</si>
  <si>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</si>
  <si>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</si>
  <si>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</si>
  <si>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</si>
  <si>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</si>
  <si>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</si>
  <si>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</si>
  <si>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</si>
  <si>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</si>
  <si>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</si>
  <si>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</si>
  <si>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</si>
  <si>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</si>
  <si>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</si>
  <si>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</si>
  <si>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</si>
  <si>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</si>
  <si>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</si>
  <si>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</si>
  <si>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</si>
  <si>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</si>
  <si>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</si>
  <si>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</si>
  <si>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</si>
  <si>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</si>
  <si>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</si>
  <si>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</si>
  <si>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</si>
  <si>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</si>
  <si>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</si>
  <si>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</si>
  <si>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</si>
  <si>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</si>
  <si>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</si>
  <si>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</si>
  <si>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</si>
  <si>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</si>
  <si>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</si>
  <si>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</si>
  <si>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</si>
  <si>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</si>
  <si>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</si>
  <si>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</si>
  <si>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</si>
  <si>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</si>
  <si>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</si>
  <si>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</si>
  <si>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</si>
  <si>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</si>
  <si>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</si>
  <si>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</si>
  <si>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</si>
  <si>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</si>
  <si>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</si>
  <si>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</si>
  <si>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</si>
  <si>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</si>
  <si>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</si>
  <si>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</si>
  <si>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</si>
  <si>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</si>
  <si>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</si>
  <si>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</si>
  <si>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</si>
  <si>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</si>
  <si>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</si>
  <si>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</si>
  <si>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</si>
  <si>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</si>
  <si>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</si>
  <si>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</si>
  <si>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</si>
  <si>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</si>
  <si>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</si>
  <si>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</si>
  <si>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</si>
  <si>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</si>
  <si>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</si>
  <si>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</si>
  <si>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</si>
  <si>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</si>
  <si>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</si>
  <si>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</si>
  <si>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</si>
  <si>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</si>
  <si>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</si>
  <si>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</si>
  <si>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</si>
  <si>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</si>
  <si>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</si>
  <si>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</si>
  <si>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</si>
  <si>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</si>
  <si>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</si>
  <si>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</si>
  <si>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</si>
  <si>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</si>
  <si>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</si>
  <si>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</si>
  <si>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</si>
  <si>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</si>
  <si>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</si>
  <si>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</si>
  <si>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</si>
  <si>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</si>
  <si>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</si>
  <si>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</si>
  <si>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</si>
  <si>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</si>
  <si>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</si>
  <si>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</si>
  <si>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</si>
  <si>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</si>
  <si>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</si>
  <si>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</si>
  <si>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</si>
  <si>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</si>
  <si>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</si>
  <si>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</si>
  <si>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</si>
  <si>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</si>
  <si>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</si>
  <si>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</si>
  <si>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</si>
  <si>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</si>
  <si>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</si>
  <si>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</si>
  <si>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</si>
  <si>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</si>
  <si>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</si>
  <si>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</si>
  <si>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</si>
  <si>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</si>
  <si>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</si>
  <si>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</si>
  <si>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</si>
  <si>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</si>
  <si>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</si>
  <si>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</si>
  <si>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</si>
  <si>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</si>
  <si>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</si>
  <si>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</si>
  <si>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</si>
  <si>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</si>
  <si>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</si>
  <si>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</si>
  <si>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</si>
  <si>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</si>
  <si>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</si>
  <si>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</si>
  <si>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</si>
  <si>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</si>
  <si>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</si>
  <si>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</si>
  <si>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</si>
  <si>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</si>
  <si>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</si>
  <si>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</si>
  <si>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</si>
  <si>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</si>
  <si>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</si>
  <si>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</si>
  <si>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</si>
  <si>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</si>
  <si>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</si>
  <si>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</si>
  <si>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</si>
  <si>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</si>
  <si>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</si>
  <si>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</si>
  <si>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</si>
  <si>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</si>
  <si>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</si>
  <si>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</si>
  <si>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</si>
  <si>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</si>
  <si>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</si>
  <si>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</si>
  <si>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</si>
  <si>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</si>
  <si>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</si>
  <si>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</si>
  <si>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</si>
  <si>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</si>
  <si>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</si>
  <si>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</si>
  <si>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</si>
  <si>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</si>
  <si>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</si>
  <si>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</si>
  <si>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</si>
  <si>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</si>
  <si>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</si>
  <si>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</si>
  <si>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</si>
  <si>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</si>
  <si>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</si>
  <si>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</si>
  <si>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</si>
  <si>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</si>
  <si>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</si>
  <si>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</si>
  <si>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</si>
  <si>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</si>
  <si>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</si>
  <si>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</si>
  <si>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</si>
  <si>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</si>
  <si>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</si>
  <si>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</si>
  <si>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</si>
  <si>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</si>
  <si>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</si>
  <si>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</si>
  <si>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</si>
  <si>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</si>
  <si>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</si>
  <si>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</si>
  <si>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</si>
  <si>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</si>
  <si>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</si>
  <si>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</si>
  <si>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</si>
  <si>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</si>
  <si>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</si>
  <si>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</si>
  <si>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</si>
  <si>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</si>
  <si>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</si>
  <si>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</si>
  <si>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</si>
  <si>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</si>
  <si>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</si>
  <si>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</si>
  <si>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</si>
  <si>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</si>
  <si>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</si>
  <si>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</si>
  <si>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</si>
  <si>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</si>
  <si>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</si>
  <si>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</si>
  <si>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</si>
  <si>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</si>
  <si>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</si>
  <si>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</si>
  <si>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</si>
  <si>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</si>
  <si>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</si>
  <si>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</si>
  <si>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</si>
  <si>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</si>
  <si>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</si>
  <si>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</si>
  <si>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</si>
  <si>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</si>
  <si>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</si>
  <si>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</si>
  <si>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</si>
  <si>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</si>
  <si>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</si>
  <si>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</si>
  <si>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</si>
  <si>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</si>
  <si>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</si>
  <si>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</si>
  <si>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</si>
  <si>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</si>
  <si>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</si>
  <si>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</si>
  <si>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</si>
  <si>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</si>
  <si>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</si>
  <si>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</si>
  <si>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</si>
  <si>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</si>
  <si>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</si>
  <si>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</si>
  <si>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</si>
  <si>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</si>
  <si>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</si>
  <si>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</si>
  <si>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</si>
  <si>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</si>
  <si>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</si>
  <si>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</si>
  <si>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</si>
  <si>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</si>
  <si>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</si>
  <si>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</si>
  <si>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</si>
  <si>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</si>
  <si>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</si>
  <si>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</si>
  <si>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</si>
  <si>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</si>
  <si>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</si>
  <si>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</si>
  <si>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</si>
  <si>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</si>
  <si>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</si>
  <si>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</si>
  <si>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</si>
  <si>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</si>
  <si>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</si>
  <si>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</si>
  <si>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</si>
  <si>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</si>
  <si>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</si>
  <si>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</si>
  <si>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</si>
  <si>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</si>
  <si>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</si>
  <si>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</si>
  <si>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</si>
  <si>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</si>
  <si>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</si>
  <si>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</si>
  <si>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</si>
  <si>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</si>
  <si>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</si>
  <si>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</si>
  <si>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</si>
  <si>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</si>
  <si>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</si>
  <si>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</si>
  <si>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</si>
  <si>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</si>
  <si>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</si>
  <si>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</si>
  <si>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</si>
  <si>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</si>
  <si>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</si>
  <si>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</si>
  <si>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</si>
  <si>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</si>
  <si>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</si>
  <si>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</si>
  <si>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</si>
  <si>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</si>
  <si>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</si>
  <si>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</si>
  <si>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</si>
  <si>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</si>
  <si>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</si>
  <si>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</si>
  <si>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</si>
  <si>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</si>
  <si>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</si>
  <si>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</si>
  <si>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</si>
  <si>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</si>
  <si>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</si>
  <si>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</si>
  <si>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</si>
  <si>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</si>
  <si>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</si>
  <si>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</si>
  <si>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</si>
  <si>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</si>
  <si>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</si>
  <si>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</si>
  <si>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</si>
  <si>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</si>
  <si>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</si>
  <si>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</si>
  <si>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</si>
  <si>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</si>
  <si>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</si>
  <si>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</si>
  <si>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</si>
  <si>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</si>
  <si>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</si>
  <si>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</si>
  <si>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</si>
  <si>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</si>
  <si>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</si>
  <si>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</si>
  <si>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</si>
  <si>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</si>
  <si>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</si>
  <si>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</si>
  <si>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</si>
  <si>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</si>
  <si>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</si>
  <si>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</si>
  <si>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</si>
  <si>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</si>
  <si>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</si>
  <si>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</si>
  <si>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</si>
  <si>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</si>
  <si>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</si>
  <si>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</si>
  <si>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</si>
  <si>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</si>
  <si>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</si>
  <si>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</si>
  <si>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</si>
  <si>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</si>
  <si>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</si>
  <si>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</si>
  <si>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</si>
  <si>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</si>
  <si>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</si>
  <si>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</si>
  <si>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</si>
  <si>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</si>
  <si>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</si>
  <si>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</si>
  <si>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</si>
  <si>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</si>
  <si>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</si>
  <si>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</si>
  <si>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</si>
  <si>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</si>
  <si>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</si>
  <si>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</si>
  <si>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</si>
  <si>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</si>
  <si>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</si>
  <si>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</si>
  <si>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</si>
  <si>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</si>
  <si>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</si>
  <si>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</si>
  <si>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</si>
  <si>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</si>
  <si>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</si>
  <si>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</si>
  <si>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</si>
  <si>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</si>
  <si>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</si>
  <si>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</si>
  <si>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</si>
  <si>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</si>
  <si>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</si>
  <si>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</si>
  <si>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</si>
  <si>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</si>
  <si>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</si>
  <si>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</si>
  <si>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</si>
  <si>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</si>
  <si>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</si>
  <si>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</si>
  <si>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</si>
  <si>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</si>
  <si>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</si>
  <si>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</si>
  <si>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</si>
  <si>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</si>
  <si>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</si>
  <si>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</si>
  <si>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</si>
  <si>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</si>
  <si>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</si>
  <si>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</si>
  <si>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</si>
  <si>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</si>
  <si>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</si>
  <si>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</si>
  <si>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</si>
  <si>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</si>
  <si>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</si>
  <si>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</si>
  <si>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</si>
  <si>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</si>
  <si>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</si>
  <si>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</si>
  <si>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</si>
  <si>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</si>
  <si>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</si>
  <si>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</si>
  <si>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</si>
  <si>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</si>
  <si>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</si>
  <si>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</si>
  <si>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</si>
  <si>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</si>
  <si>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</si>
  <si>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</si>
  <si>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</si>
  <si>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</si>
  <si>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</si>
  <si>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</si>
  <si>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</si>
  <si>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</si>
  <si>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</si>
  <si>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</si>
  <si>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</si>
  <si>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</si>
  <si>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</si>
  <si>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</si>
  <si>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</si>
  <si>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</si>
  <si>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</si>
  <si>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</si>
  <si>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</si>
  <si>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</si>
  <si>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</si>
  <si>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</si>
  <si>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</si>
  <si>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</si>
  <si>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</si>
  <si>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</si>
  <si>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</si>
  <si>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</si>
  <si>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</si>
  <si>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</si>
  <si>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</si>
  <si>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</si>
  <si>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</si>
  <si>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</si>
  <si>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</si>
  <si>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</si>
  <si>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</si>
  <si>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</si>
  <si>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</si>
  <si>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</si>
  <si>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</si>
  <si>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</si>
  <si>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</si>
  <si>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</si>
  <si>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</si>
  <si>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</si>
  <si>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</si>
  <si>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</si>
  <si>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</si>
  <si>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</si>
  <si>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</si>
  <si>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</si>
  <si>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</si>
  <si>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</si>
  <si>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</si>
  <si>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</si>
  <si>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</si>
  <si>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</si>
  <si>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</si>
  <si>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</si>
  <si>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</si>
  <si>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</si>
  <si>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</si>
  <si>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</si>
  <si>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</si>
  <si>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</si>
  <si>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</si>
  <si>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</si>
  <si>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</si>
  <si>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</si>
  <si>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</si>
  <si>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</si>
  <si>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</si>
  <si>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</si>
  <si>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</si>
  <si>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</si>
  <si>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</si>
  <si>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</si>
  <si>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</si>
  <si>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</si>
  <si>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</si>
  <si>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</si>
  <si>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</si>
  <si>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</si>
  <si>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</si>
  <si>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</si>
  <si>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</si>
  <si>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</si>
  <si>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</si>
  <si>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</si>
  <si>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</si>
  <si>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</si>
  <si>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</si>
  <si>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</si>
  <si>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</si>
  <si>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</si>
  <si>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</si>
  <si>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</si>
  <si>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</si>
  <si>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</si>
  <si>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</si>
  <si>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</si>
  <si>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</si>
  <si>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</si>
  <si>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</si>
  <si>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</si>
  <si>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</si>
  <si>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</si>
  <si>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</si>
  <si>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</si>
  <si>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</si>
  <si>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</si>
  <si>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</si>
  <si>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</si>
  <si>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</si>
  <si>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</si>
  <si>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</si>
  <si>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</si>
  <si>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</si>
  <si>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</si>
  <si>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</si>
  <si>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</si>
  <si>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</si>
  <si>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</si>
  <si>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</si>
  <si>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</si>
  <si>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</si>
  <si>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</si>
  <si>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</si>
  <si>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</si>
  <si>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</si>
  <si>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</si>
  <si>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</si>
  <si>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</si>
  <si>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</si>
  <si>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</si>
  <si>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</si>
  <si>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</si>
  <si>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</si>
  <si>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</si>
  <si>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</si>
  <si>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</si>
  <si>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</si>
  <si>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</si>
  <si>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</si>
  <si>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</si>
  <si>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</si>
  <si>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</si>
  <si>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</si>
  <si>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</si>
  <si>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</si>
  <si>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</si>
  <si>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</si>
  <si>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</si>
  <si>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</si>
  <si>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</si>
  <si>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</si>
  <si>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</si>
  <si>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</si>
  <si>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</si>
  <si>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</si>
  <si>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</si>
  <si>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</si>
  <si>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</si>
  <si>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</si>
  <si>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</si>
  <si>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</si>
  <si>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</si>
  <si>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</si>
  <si>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</si>
  <si>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</si>
  <si>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</si>
  <si>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</si>
  <si>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</si>
  <si>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</si>
  <si>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</si>
  <si>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</si>
  <si>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</si>
  <si>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</si>
  <si>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</si>
  <si>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</si>
  <si>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</si>
  <si>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</si>
  <si>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</si>
  <si>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</si>
  <si>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</si>
  <si>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</si>
  <si>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</si>
  <si>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</si>
  <si>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</si>
  <si>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</si>
  <si>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</si>
  <si>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</si>
  <si>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</si>
  <si>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</si>
  <si>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</si>
  <si>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</si>
  <si>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</si>
  <si>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</si>
  <si>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</si>
  <si>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</si>
  <si>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</si>
  <si>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</si>
  <si>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</si>
  <si>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</si>
  <si>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</si>
  <si>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</si>
  <si>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</si>
  <si>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</si>
  <si>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</si>
  <si>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</si>
  <si>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</si>
  <si>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</si>
  <si>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</si>
  <si>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</si>
  <si>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</si>
  <si>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</si>
  <si>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</si>
  <si>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</si>
  <si>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</si>
  <si>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</si>
  <si>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</si>
  <si>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</si>
  <si>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</si>
  <si>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</si>
  <si>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</si>
  <si>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</si>
  <si>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</si>
  <si>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</si>
  <si>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</si>
  <si>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</si>
  <si>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</si>
  <si>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</si>
  <si>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</si>
  <si>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</si>
  <si>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</si>
  <si>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</si>
  <si>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</si>
  <si>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</si>
  <si>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</si>
  <si>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</si>
  <si>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</si>
  <si>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</si>
  <si>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</si>
  <si>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</si>
  <si>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</si>
  <si>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</si>
  <si>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</si>
  <si>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</si>
  <si>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</si>
  <si>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</si>
  <si>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</si>
  <si>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</si>
  <si>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</si>
  <si>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</si>
  <si>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</si>
  <si>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</si>
  <si>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</si>
  <si>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</si>
  <si>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</si>
  <si>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</si>
  <si>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</si>
  <si>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</si>
  <si>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</si>
  <si>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</si>
  <si>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</si>
  <si>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</si>
  <si>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</si>
  <si>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</si>
  <si>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</si>
  <si>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</si>
  <si>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</si>
  <si>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</si>
  <si>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</si>
  <si>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</si>
  <si>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</si>
  <si>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</si>
  <si>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</si>
  <si>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</si>
  <si>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</si>
  <si>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</si>
  <si>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</si>
  <si>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</si>
  <si>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</si>
  <si>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</si>
  <si>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</si>
  <si>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</si>
  <si>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</si>
  <si>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</si>
  <si>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</si>
  <si>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</si>
  <si>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</si>
  <si>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</si>
  <si>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</si>
  <si>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</si>
  <si>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</si>
  <si>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</si>
  <si>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</si>
  <si>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</si>
  <si>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</si>
  <si>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</si>
  <si>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</si>
  <si>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</si>
  <si>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</si>
  <si>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</si>
  <si>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</si>
  <si>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</si>
  <si>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</si>
  <si>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</si>
  <si>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</si>
  <si>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</si>
  <si>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</si>
  <si>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</si>
  <si>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</si>
  <si>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</si>
  <si>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</si>
  <si>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</si>
  <si>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</si>
  <si>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</si>
  <si>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</si>
  <si>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</si>
  <si>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</si>
  <si>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</si>
  <si>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</si>
  <si>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</si>
  <si>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</si>
  <si>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</si>
  <si>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</si>
  <si>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</si>
  <si>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</si>
  <si>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</si>
  <si>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</si>
  <si>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</si>
  <si>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</si>
  <si>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</si>
  <si>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</si>
  <si>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</si>
  <si>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</si>
  <si>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</si>
  <si>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</si>
  <si>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</si>
  <si>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</si>
  <si>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</si>
  <si>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</si>
  <si>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</si>
  <si>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</si>
  <si>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</si>
  <si>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</si>
  <si>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</si>
  <si>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</si>
  <si>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</si>
  <si>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</si>
  <si>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</si>
  <si>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</si>
  <si>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</si>
  <si>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</si>
  <si>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</si>
  <si>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</si>
  <si>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</si>
  <si>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</si>
  <si>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</si>
  <si>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</si>
  <si>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</si>
  <si>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</si>
  <si>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</si>
  <si>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</si>
  <si>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</si>
  <si>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</si>
  <si>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</si>
  <si>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</si>
  <si>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</si>
  <si>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</si>
  <si>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</si>
  <si>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</si>
  <si>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</si>
  <si>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</si>
  <si>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</si>
  <si>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</si>
  <si>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</si>
  <si>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</si>
  <si>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</si>
  <si>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</si>
  <si>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</si>
  <si>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</si>
  <si>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</si>
  <si>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</si>
  <si>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</si>
  <si>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</si>
  <si>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</si>
  <si>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</si>
  <si>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</si>
  <si>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</si>
  <si>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</si>
  <si>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</si>
  <si>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</si>
  <si>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</si>
  <si>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</si>
  <si>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</si>
  <si>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</si>
  <si>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</si>
  <si>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</si>
  <si>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</si>
  <si>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</si>
  <si>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</si>
  <si>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</si>
  <si>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</si>
  <si>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</si>
  <si>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</si>
  <si>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</si>
  <si>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</si>
  <si>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</si>
  <si>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</si>
  <si>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</si>
  <si>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</si>
  <si>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</si>
  <si>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</si>
  <si>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</si>
  <si>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</si>
  <si>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</si>
  <si>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</si>
  <si>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</si>
  <si>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</si>
  <si>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</si>
  <si>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</si>
  <si>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</si>
  <si>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</si>
  <si>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</si>
  <si>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</si>
  <si>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</si>
  <si>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</si>
  <si>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</si>
  <si>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</si>
  <si>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</si>
  <si>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</si>
  <si>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</si>
  <si>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</si>
  <si>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</si>
  <si>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</si>
  <si>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</si>
  <si>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</si>
  <si>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</si>
  <si>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</si>
  <si>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</si>
  <si>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</si>
  <si>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</si>
  <si>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</si>
  <si>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</si>
  <si>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</si>
  <si>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</si>
  <si>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</si>
  <si>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</si>
  <si>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</si>
  <si>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</si>
  <si>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</si>
  <si>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</si>
  <si>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</si>
  <si>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</si>
  <si>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</si>
  <si>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</si>
  <si>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</si>
  <si>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</si>
  <si>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</si>
  <si>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</si>
  <si>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</si>
  <si>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</si>
  <si>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</si>
  <si>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</si>
  <si>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</si>
  <si>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</si>
  <si>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</si>
  <si>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</si>
  <si>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</si>
  <si>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</si>
  <si>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</si>
  <si>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</si>
  <si>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</si>
  <si>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</si>
  <si>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</si>
  <si>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</si>
  <si>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</si>
  <si>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</si>
  <si>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</si>
  <si>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</si>
  <si>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</si>
  <si>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</si>
  <si>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</si>
  <si>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</si>
  <si>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</si>
  <si>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</si>
  <si>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</si>
  <si>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</si>
  <si>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</si>
  <si>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</si>
  <si>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</si>
  <si>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</si>
  <si>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</si>
  <si>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</si>
  <si>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</si>
  <si>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</si>
  <si>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</si>
  <si>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</si>
  <si>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</si>
  <si>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</si>
  <si>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</si>
  <si>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</si>
  <si>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</si>
  <si>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</si>
  <si>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</si>
  <si>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</si>
  <si>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</si>
  <si>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</si>
  <si>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</si>
  <si>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</si>
  <si>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</si>
  <si>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</si>
  <si>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</si>
  <si>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</si>
  <si>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</si>
  <si>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</si>
  <si>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</si>
  <si>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</si>
  <si>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</si>
  <si>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</si>
  <si>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</si>
  <si>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</si>
  <si>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</si>
  <si>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</si>
  <si>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</si>
  <si>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</si>
  <si>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</si>
  <si>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</si>
  <si>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</si>
  <si>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</si>
  <si>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</si>
  <si>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</si>
  <si>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</si>
  <si>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</si>
  <si>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</si>
  <si>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</si>
  <si>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</si>
  <si>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</si>
  <si>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</si>
  <si>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</si>
  <si>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</si>
  <si>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</si>
  <si>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</si>
  <si>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</si>
  <si>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</si>
  <si>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</si>
  <si>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</si>
  <si>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</si>
  <si>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</si>
  <si>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</si>
  <si>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</si>
  <si>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</si>
  <si>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</si>
  <si>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</si>
  <si>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</si>
  <si>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</si>
  <si>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</si>
  <si>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</si>
  <si>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</si>
  <si>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</si>
  <si>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</si>
  <si>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</si>
  <si>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</si>
  <si>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</si>
  <si>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</si>
  <si>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</si>
  <si>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</si>
  <si>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</si>
  <si>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</si>
  <si>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</si>
  <si>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</si>
  <si>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</si>
  <si>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</si>
  <si>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</si>
  <si>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</si>
  <si>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</si>
  <si>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</si>
  <si>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</si>
  <si>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</si>
  <si>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</si>
  <si>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</si>
  <si>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</si>
  <si>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</si>
  <si>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</si>
  <si>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</si>
  <si>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</si>
  <si>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</si>
  <si>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</si>
  <si>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</si>
  <si>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</si>
  <si>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</si>
  <si>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</si>
  <si>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</si>
  <si>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</si>
  <si>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</si>
  <si>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</si>
  <si>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</si>
  <si>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</si>
  <si>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</si>
  <si>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</si>
  <si>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</si>
  <si>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</si>
  <si>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</si>
  <si>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</si>
  <si>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</si>
  <si>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</si>
  <si>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</si>
  <si>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</si>
  <si>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</si>
  <si>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</si>
  <si>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</si>
  <si>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</si>
  <si>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</si>
  <si>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</si>
  <si>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</si>
  <si>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</si>
  <si>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</si>
  <si>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</si>
  <si>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</si>
  <si>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</si>
  <si>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</si>
  <si>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</si>
  <si>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</si>
  <si>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</si>
  <si>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</si>
  <si>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</si>
  <si>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</si>
  <si>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</si>
  <si>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</si>
  <si>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</si>
  <si>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</si>
  <si>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</si>
  <si>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</si>
  <si>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</si>
  <si>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</si>
  <si>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</si>
  <si>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</si>
  <si>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</si>
  <si>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</si>
  <si>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</si>
  <si>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</si>
  <si>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</si>
  <si>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</si>
  <si>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</si>
  <si>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</si>
  <si>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</si>
  <si>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</si>
  <si>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</si>
  <si>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</si>
  <si>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</si>
  <si>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</si>
  <si>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</si>
  <si>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</si>
  <si>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</si>
  <si>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</si>
  <si>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</si>
  <si>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</si>
  <si>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</si>
  <si>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</si>
  <si>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</si>
  <si>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</si>
  <si>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</si>
  <si>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</si>
  <si>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</si>
  <si>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</si>
  <si>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</si>
  <si>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</si>
  <si>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</si>
  <si>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</si>
  <si>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</si>
  <si>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</si>
  <si>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</si>
  <si>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</si>
  <si>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</si>
  <si>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</si>
  <si>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</si>
  <si>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</si>
  <si>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</si>
  <si>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</si>
  <si>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</si>
  <si>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</si>
  <si>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</si>
  <si>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</si>
  <si>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</si>
  <si>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</si>
  <si>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</si>
  <si>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</si>
  <si>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</si>
  <si>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</si>
  <si>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</si>
  <si>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</si>
  <si>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</si>
  <si>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</si>
  <si>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</si>
  <si>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</si>
  <si>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</si>
  <si>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</si>
  <si>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</si>
  <si>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</si>
  <si>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</si>
  <si>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</si>
  <si>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</si>
  <si>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</si>
  <si>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</si>
  <si>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</si>
  <si>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</si>
  <si>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</si>
  <si>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</si>
  <si>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</si>
  <si>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</si>
  <si>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</si>
  <si>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</si>
  <si>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</si>
  <si>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</si>
  <si>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</si>
  <si>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</si>
  <si>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</si>
  <si>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</si>
  <si>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</si>
  <si>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</si>
  <si>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</si>
  <si>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</si>
  <si>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</si>
  <si>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</si>
  <si>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</si>
  <si>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</si>
  <si>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</si>
  <si>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</si>
  <si>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</si>
  <si>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</si>
  <si>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</si>
  <si>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</si>
  <si>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</si>
  <si>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</si>
  <si>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</si>
  <si>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</si>
  <si>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</si>
  <si>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</si>
  <si>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</si>
  <si>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</si>
  <si>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</si>
  <si>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</si>
  <si>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</si>
  <si>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</si>
  <si>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</si>
  <si>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</si>
  <si>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</si>
  <si>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</si>
  <si>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</si>
  <si>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</si>
  <si>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</si>
  <si>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</si>
  <si>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</si>
  <si>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</si>
  <si>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</si>
  <si>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</si>
  <si>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</si>
  <si>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</si>
  <si>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</si>
  <si>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</si>
  <si>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</si>
  <si>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</si>
  <si>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</si>
  <si>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</si>
  <si>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</si>
  <si>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</si>
  <si>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</si>
  <si>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</si>
  <si>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</si>
  <si>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</si>
  <si>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</si>
  <si>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</si>
  <si>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</si>
  <si>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</si>
  <si>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</si>
  <si>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</si>
  <si>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</si>
  <si>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</si>
  <si>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</si>
  <si>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</si>
  <si>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</si>
  <si>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</si>
  <si>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</si>
  <si>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</si>
  <si>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</si>
  <si>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</si>
  <si>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</si>
  <si>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</si>
  <si>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</si>
  <si>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</si>
  <si>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</si>
  <si>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</si>
  <si>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</si>
  <si>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</si>
  <si>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</si>
  <si>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</si>
  <si>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</si>
  <si>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</si>
  <si>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</si>
  <si>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</si>
  <si>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</si>
  <si>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</si>
  <si>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</si>
  <si>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</si>
  <si>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</si>
  <si>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</si>
  <si>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</si>
  <si>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</si>
  <si>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</si>
  <si>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</si>
  <si>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</si>
  <si>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</si>
  <si>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</si>
  <si>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</si>
  <si>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</si>
  <si>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</si>
  <si>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</si>
  <si>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</si>
  <si>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</si>
  <si>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</si>
  <si>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</si>
  <si>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</si>
  <si>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</si>
  <si>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</si>
  <si>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</si>
  <si>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</si>
  <si>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</si>
  <si>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</si>
  <si>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</si>
  <si>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</si>
  <si>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</si>
  <si>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</si>
  <si>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</si>
  <si>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</si>
  <si>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</si>
  <si>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</si>
  <si>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</si>
  <si>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</si>
  <si>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</si>
  <si>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</si>
  <si>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</si>
  <si>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</si>
  <si>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</si>
  <si>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</si>
  <si>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</si>
  <si>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</si>
  <si>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</si>
  <si>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</si>
  <si>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</si>
  <si>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</si>
  <si>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</si>
  <si>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</si>
  <si>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</si>
  <si>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</si>
  <si>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</si>
  <si>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</si>
  <si>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</si>
  <si>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</si>
  <si>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</si>
  <si>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</si>
  <si>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</si>
  <si>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</si>
  <si>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</si>
  <si>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</si>
  <si>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</si>
  <si>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</si>
  <si>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</si>
  <si>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</si>
  <si>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</si>
  <si>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</si>
  <si>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</si>
  <si>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</si>
  <si>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</si>
  <si>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</si>
  <si>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</si>
  <si>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</si>
  <si>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</si>
  <si>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</si>
  <si>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</si>
  <si>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</si>
  <si>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</si>
  <si>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</si>
  <si>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</si>
  <si>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</si>
  <si>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</si>
  <si>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</si>
  <si>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</si>
  <si>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</si>
  <si>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</si>
  <si>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</si>
  <si>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</si>
  <si>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</si>
  <si>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</si>
  <si>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</si>
  <si>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</si>
  <si>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</si>
  <si>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</si>
  <si>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</si>
  <si>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</si>
  <si>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</si>
  <si>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</si>
  <si>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</si>
  <si>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</si>
  <si>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</si>
  <si>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</si>
  <si>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</si>
  <si>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</si>
  <si>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</si>
  <si>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</si>
  <si>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</si>
  <si>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</si>
  <si>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</si>
  <si>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</si>
  <si>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</si>
  <si>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</si>
  <si>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</si>
  <si>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</si>
  <si>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</si>
  <si>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</si>
  <si>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</si>
  <si>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</si>
  <si>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</si>
  <si>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</si>
  <si>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</si>
  <si>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</si>
  <si>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</si>
  <si>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</si>
  <si>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</si>
  <si>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</si>
  <si>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</si>
  <si>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</si>
  <si>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</si>
  <si>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</si>
  <si>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</si>
  <si>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</si>
  <si>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</si>
  <si>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</si>
  <si>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</si>
  <si>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</si>
  <si>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</si>
  <si>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</si>
  <si>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</si>
  <si>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</si>
  <si>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</si>
  <si>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</si>
  <si>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</si>
  <si>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</si>
  <si>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</si>
  <si>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</si>
  <si>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</si>
  <si>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</si>
  <si>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</si>
  <si>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</si>
  <si>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</si>
  <si>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</si>
  <si>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</si>
  <si>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</si>
  <si>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</si>
  <si>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</si>
  <si>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</si>
  <si>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</si>
  <si>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</si>
  <si>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</si>
  <si>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</si>
  <si>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</si>
  <si>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</si>
  <si>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</si>
  <si>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</si>
  <si>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</si>
  <si>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</si>
  <si>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</si>
  <si>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</si>
  <si>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</si>
  <si>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</si>
  <si>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</si>
  <si>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</si>
  <si>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</si>
  <si>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</si>
  <si>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</si>
  <si>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</si>
  <si>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</si>
  <si>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</si>
  <si>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</si>
  <si>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</si>
  <si>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</si>
  <si>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</si>
  <si>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</si>
  <si>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</si>
  <si>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</si>
  <si>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</si>
  <si>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</si>
  <si>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</si>
  <si>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</si>
  <si>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</si>
  <si>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</si>
  <si>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</si>
  <si>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</si>
  <si>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</si>
  <si>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</si>
  <si>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</si>
  <si>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</si>
  <si>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</si>
  <si>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</si>
  <si>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</si>
  <si>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</si>
  <si>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</si>
  <si>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</si>
  <si>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</si>
  <si>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</si>
  <si>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</si>
  <si>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</si>
  <si>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</si>
  <si>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</si>
  <si>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</si>
  <si>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</si>
  <si>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</si>
  <si>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</si>
  <si>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</si>
  <si>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</si>
  <si>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</si>
  <si>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</si>
  <si>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</si>
  <si>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</si>
  <si>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</si>
  <si>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</si>
  <si>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</si>
  <si>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</si>
  <si>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</si>
  <si>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</si>
  <si>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</si>
  <si>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</si>
  <si>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</si>
  <si>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</si>
  <si>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</si>
  <si>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</si>
  <si>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</si>
  <si>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</si>
  <si>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</si>
  <si>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</si>
  <si>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</si>
  <si>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</si>
  <si>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</si>
  <si>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</si>
  <si>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</si>
  <si>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</si>
  <si>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</si>
  <si>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</si>
  <si>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</si>
  <si>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</si>
  <si>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</si>
  <si>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</si>
  <si>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</si>
  <si>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</si>
  <si>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</si>
  <si>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</si>
  <si>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</si>
  <si>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</si>
  <si>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</si>
  <si>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</si>
  <si>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</si>
  <si>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</si>
  <si>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</si>
  <si>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</si>
  <si>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</si>
  <si>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</si>
  <si>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</si>
  <si>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</si>
  <si>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</si>
  <si>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</si>
  <si>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</si>
  <si>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</si>
  <si>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</si>
  <si>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</si>
  <si>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</si>
  <si>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</si>
  <si>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</si>
  <si>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</si>
  <si>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</si>
  <si>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</si>
  <si>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</si>
  <si>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</si>
  <si>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</si>
  <si>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</si>
  <si>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</si>
  <si>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</si>
  <si>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</si>
  <si>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</si>
  <si>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</si>
  <si>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</si>
  <si>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</si>
  <si>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</si>
  <si>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</si>
  <si>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</si>
  <si>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</si>
  <si>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</si>
  <si>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</si>
  <si>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</si>
  <si>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</si>
  <si>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</si>
  <si>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</si>
  <si>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</si>
  <si>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</si>
  <si>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</si>
  <si>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</si>
  <si>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</si>
  <si>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</si>
  <si>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</si>
  <si>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</si>
  <si>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</si>
  <si>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</si>
  <si>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</si>
  <si>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</si>
  <si>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</si>
  <si>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</si>
  <si>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</si>
  <si>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</si>
  <si>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</si>
  <si>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</si>
  <si>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</si>
  <si>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</si>
  <si>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</si>
  <si>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</si>
  <si>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</si>
  <si>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</si>
  <si>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</si>
  <si>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</si>
  <si>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</si>
  <si>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</si>
  <si>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</si>
  <si>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</si>
  <si>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</si>
  <si>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</si>
  <si>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</si>
  <si>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</si>
  <si>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</si>
  <si>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</si>
  <si>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</si>
  <si>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</si>
  <si>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</si>
  <si>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</si>
  <si>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</si>
  <si>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</si>
  <si>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</si>
  <si>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</si>
  <si>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</si>
  <si>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</si>
  <si>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</si>
  <si>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</si>
  <si>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</si>
  <si>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</si>
  <si>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</si>
  <si>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</si>
  <si>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</si>
  <si>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</si>
  <si>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</si>
  <si>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</si>
  <si>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</si>
  <si>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</si>
  <si>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</si>
  <si>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</si>
  <si>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</si>
  <si>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</si>
  <si>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</si>
  <si>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</si>
  <si>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</si>
  <si>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</si>
  <si>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</si>
  <si>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</si>
  <si>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</si>
  <si>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</si>
  <si>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</si>
  <si>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</si>
  <si>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</si>
  <si>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</si>
  <si>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</si>
  <si>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</si>
  <si>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</si>
  <si>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</si>
  <si>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</si>
  <si>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</si>
  <si>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</si>
  <si>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</si>
  <si>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</si>
  <si>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</si>
  <si>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</si>
  <si>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</si>
  <si>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</si>
  <si>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</si>
  <si>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</si>
  <si>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</si>
  <si>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</si>
  <si>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</si>
  <si>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</si>
  <si>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</si>
  <si>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</si>
  <si>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</si>
  <si>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</si>
  <si>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</si>
  <si>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</si>
  <si>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</si>
  <si>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</si>
  <si>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</si>
  <si>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</si>
  <si>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</si>
  <si>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</si>
  <si>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</si>
  <si>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</si>
  <si>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</si>
  <si>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</si>
  <si>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</si>
  <si>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</si>
  <si>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</si>
  <si>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</si>
  <si>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</si>
  <si>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</si>
  <si>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</si>
  <si>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</si>
  <si>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</si>
  <si>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</si>
  <si>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</si>
  <si>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</si>
  <si>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</si>
  <si>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</si>
  <si>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</si>
  <si>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</si>
  <si>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</si>
  <si>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</si>
  <si>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</si>
  <si>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</si>
  <si>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</si>
  <si>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</si>
  <si>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</si>
  <si>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</si>
  <si>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</si>
  <si>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</si>
  <si>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</si>
  <si>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</si>
  <si>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</si>
  <si>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</si>
  <si>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</si>
  <si>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</si>
  <si>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</si>
  <si>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</si>
  <si>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</si>
  <si>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</si>
  <si>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</si>
  <si>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</si>
  <si>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</si>
  <si>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</si>
  <si>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</si>
  <si>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</si>
  <si>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</si>
  <si>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</si>
  <si>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</si>
  <si>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</si>
  <si>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</si>
  <si>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</si>
  <si>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</si>
  <si>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</si>
  <si>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</si>
  <si>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</si>
  <si>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</si>
  <si>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</si>
  <si>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</si>
  <si>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</si>
  <si>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</si>
  <si>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</si>
  <si>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</si>
  <si>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</si>
  <si>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</si>
  <si>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</si>
  <si>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</si>
  <si>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</si>
  <si>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</si>
  <si>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</si>
  <si>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</si>
  <si>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</si>
  <si>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</si>
  <si>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</si>
  <si>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</si>
  <si>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</si>
  <si>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</si>
  <si>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</si>
  <si>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</si>
  <si>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</si>
  <si>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</si>
  <si>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</si>
  <si>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</si>
  <si>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</si>
  <si>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</si>
  <si>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</si>
  <si>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</si>
  <si>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</si>
  <si>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</si>
  <si>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</si>
  <si>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</si>
  <si>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</si>
  <si>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</si>
  <si>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</si>
  <si>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</si>
  <si>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</si>
  <si>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</si>
  <si>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</si>
  <si>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</si>
  <si>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</si>
  <si>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</si>
  <si>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</si>
  <si>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</si>
  <si>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</si>
  <si>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</si>
  <si>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</si>
  <si>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</si>
  <si>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</si>
  <si>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</si>
  <si>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</si>
  <si>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</si>
  <si>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</si>
  <si>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</si>
  <si>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</si>
  <si>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</si>
  <si>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</si>
  <si>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</si>
  <si>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</si>
  <si>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</si>
  <si>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</si>
  <si>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</si>
  <si>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</si>
  <si>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</si>
  <si>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</si>
  <si>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</si>
  <si>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</si>
  <si>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</si>
  <si>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</si>
  <si>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</si>
  <si>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</si>
  <si>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</si>
  <si>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</si>
  <si>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</si>
  <si>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</si>
  <si>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</si>
  <si>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</si>
  <si>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</si>
  <si>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</si>
  <si>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</si>
  <si>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</si>
  <si>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</si>
  <si>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</si>
  <si>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</si>
  <si>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</si>
  <si>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</si>
  <si>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</si>
  <si>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</si>
  <si>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</si>
  <si>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</si>
  <si>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</si>
  <si>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</si>
  <si>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</si>
  <si>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</si>
  <si>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</si>
  <si>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</si>
  <si>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</si>
  <si>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</si>
  <si>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</si>
  <si>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</si>
  <si>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</si>
  <si>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</si>
  <si>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</si>
  <si>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</si>
  <si>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</si>
  <si>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</si>
  <si>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</si>
  <si>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</si>
  <si>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</si>
  <si>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</si>
  <si>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</si>
  <si>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</si>
  <si>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</si>
  <si>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</si>
  <si>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</si>
  <si>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</si>
  <si>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</si>
  <si>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</si>
  <si>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</si>
  <si>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</si>
  <si>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</si>
  <si>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</si>
  <si>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</si>
  <si>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</si>
  <si>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</si>
  <si>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</si>
  <si>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</si>
  <si>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</si>
  <si>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</si>
  <si>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</si>
  <si>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</si>
  <si>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</si>
  <si>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</si>
  <si>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</si>
  <si>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</si>
  <si>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</si>
  <si>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</si>
  <si>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</si>
  <si>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</si>
  <si>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</si>
  <si>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</si>
  <si>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</si>
  <si>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</si>
  <si>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</si>
  <si>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</si>
  <si>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</si>
  <si>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</si>
  <si>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</si>
  <si>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</si>
  <si>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</si>
  <si>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</si>
  <si>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</si>
  <si>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</si>
  <si>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</si>
  <si>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</si>
  <si>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</si>
  <si>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</si>
  <si>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</si>
  <si>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</si>
  <si>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</si>
  <si>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</si>
  <si>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</si>
  <si>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</si>
  <si>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</si>
  <si>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</si>
  <si>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</si>
  <si>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</si>
  <si>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</si>
  <si>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</si>
  <si>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</si>
  <si>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</si>
  <si>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</si>
  <si>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</si>
  <si>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</si>
  <si>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</si>
  <si>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</si>
  <si>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</si>
  <si>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</si>
  <si>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</si>
  <si>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</si>
  <si>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</si>
  <si>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</si>
  <si>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</si>
  <si>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</si>
  <si>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</si>
  <si>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</si>
  <si>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</si>
  <si>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</si>
  <si>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</si>
  <si>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</si>
  <si>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</si>
  <si>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</si>
  <si>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</si>
  <si>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</si>
  <si>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</si>
  <si>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</si>
  <si>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</si>
  <si>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</si>
  <si>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</si>
  <si>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</si>
  <si>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</si>
  <si>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</si>
  <si>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</si>
  <si>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</si>
  <si>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</si>
  <si>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</si>
  <si>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</si>
  <si>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</si>
  <si>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</si>
  <si>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</si>
  <si>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</si>
  <si>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</si>
  <si>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</si>
  <si>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</si>
  <si>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</si>
  <si>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</si>
  <si>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</si>
  <si>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</si>
  <si>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</si>
  <si>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</si>
  <si>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</si>
  <si>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</si>
  <si>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</si>
  <si>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</si>
  <si>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</si>
  <si>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</si>
  <si>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</si>
  <si>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</si>
  <si>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</si>
  <si>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</si>
  <si>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</si>
  <si>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</si>
  <si>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</si>
  <si>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</si>
  <si>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</si>
  <si>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</si>
  <si>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</si>
  <si>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</si>
  <si>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</si>
  <si>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</si>
  <si>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</si>
  <si>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</si>
  <si>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</si>
  <si>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</si>
  <si>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</si>
  <si>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</si>
  <si>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</si>
  <si>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</si>
  <si>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</si>
  <si>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</si>
  <si>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</si>
  <si>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</si>
  <si>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</si>
  <si>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</si>
  <si>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</si>
  <si>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</si>
  <si>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</si>
  <si>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</si>
  <si>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</si>
  <si>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</si>
  <si>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</si>
  <si>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</si>
  <si>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</si>
  <si>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</si>
  <si>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</si>
  <si>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</si>
  <si>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</si>
  <si>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</si>
  <si>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</si>
  <si>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</si>
  <si>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</si>
  <si>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</si>
  <si>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</si>
  <si>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</si>
  <si>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</si>
  <si>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</si>
  <si>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</si>
  <si>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</si>
  <si>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</si>
  <si>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</si>
  <si>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</si>
  <si>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</si>
  <si>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</si>
  <si>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</si>
  <si>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</si>
  <si>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</si>
  <si>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</si>
  <si>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</si>
  <si>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</si>
  <si>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</si>
  <si>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</si>
  <si>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</si>
  <si>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</si>
  <si>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</si>
  <si>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</si>
  <si>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</si>
  <si>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</si>
  <si>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</si>
  <si>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</si>
  <si>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</si>
  <si>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</si>
  <si>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</si>
  <si>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</si>
  <si>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</si>
  <si>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</si>
  <si>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</si>
  <si>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</si>
  <si>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</si>
  <si>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</si>
  <si>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</si>
  <si>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</si>
  <si>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</si>
  <si>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</si>
  <si>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</si>
  <si>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</si>
  <si>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</si>
  <si>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</si>
  <si>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</si>
  <si>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</si>
  <si>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</si>
  <si>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</si>
  <si>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</si>
  <si>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</si>
  <si>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</si>
  <si>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</si>
  <si>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</si>
  <si>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</si>
  <si>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</si>
  <si>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</si>
  <si>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</si>
  <si>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</si>
  <si>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</si>
  <si>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</si>
  <si>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</si>
  <si>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</si>
  <si>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</si>
  <si>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</si>
  <si>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</si>
  <si>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</si>
  <si>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</si>
  <si>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</si>
  <si>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</si>
  <si>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</si>
  <si>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</si>
  <si>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</si>
  <si>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</si>
  <si>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</si>
  <si>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</si>
  <si>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</si>
  <si>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</si>
  <si>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</si>
  <si>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</si>
  <si>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</si>
  <si>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</si>
  <si>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</si>
  <si>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</si>
  <si>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</si>
  <si>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</si>
  <si>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</si>
  <si>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</si>
  <si>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</si>
  <si>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</si>
  <si>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</si>
  <si>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</si>
  <si>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</si>
  <si>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</si>
  <si>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</si>
  <si>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</si>
  <si>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</si>
  <si>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</si>
  <si>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</si>
  <si>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</si>
  <si>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</si>
  <si>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</si>
  <si>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</si>
  <si>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</si>
  <si>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</si>
  <si>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</si>
  <si>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</si>
  <si>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</si>
  <si>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</si>
  <si>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</si>
  <si>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</si>
  <si>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</si>
  <si>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</si>
  <si>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</si>
  <si>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</si>
  <si>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</si>
  <si>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</si>
  <si>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</si>
  <si>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</si>
  <si>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</si>
  <si>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</si>
  <si>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</si>
  <si>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</si>
  <si>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</si>
  <si>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</si>
  <si>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</si>
  <si>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</si>
  <si>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</si>
  <si>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</si>
  <si>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</si>
  <si>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</si>
  <si>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</si>
  <si>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</si>
  <si>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</si>
  <si>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</si>
  <si>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</si>
  <si>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</si>
  <si>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</si>
  <si>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</si>
  <si>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</si>
  <si>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</si>
  <si>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</si>
  <si>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</si>
  <si>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</si>
  <si>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</si>
  <si>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</si>
  <si>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</si>
  <si>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</si>
  <si>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</si>
  <si>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</si>
  <si>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</si>
  <si>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</si>
  <si>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</si>
  <si>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</si>
  <si>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</si>
  <si>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</si>
  <si>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</si>
  <si>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</si>
  <si>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</si>
  <si>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</si>
  <si>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</si>
  <si>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</si>
  <si>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</si>
  <si>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</si>
  <si>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</si>
  <si>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</si>
  <si>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</si>
  <si>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</si>
  <si>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</si>
  <si>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</si>
  <si>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</si>
  <si>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</si>
  <si>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</si>
  <si>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</si>
  <si>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</si>
  <si>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</si>
  <si>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</si>
  <si>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</si>
  <si>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</si>
  <si>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</si>
  <si>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</si>
  <si>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</si>
  <si>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</si>
  <si>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</si>
  <si>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</si>
  <si>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</si>
  <si>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</si>
  <si>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</si>
  <si>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</si>
  <si>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</si>
  <si>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</si>
  <si>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</si>
  <si>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</si>
  <si>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</si>
  <si>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</si>
  <si>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</si>
  <si>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</si>
  <si>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</si>
  <si>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</si>
  <si>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</si>
  <si>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</si>
  <si>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</si>
  <si>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</si>
  <si>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</si>
  <si>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</si>
  <si>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</si>
  <si>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</si>
  <si>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</si>
  <si>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</si>
  <si>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</si>
  <si>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</si>
  <si>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</si>
  <si>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</si>
  <si>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</si>
  <si>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</si>
  <si>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</si>
  <si>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</si>
  <si>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</si>
  <si>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</si>
  <si>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</si>
  <si>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</si>
  <si>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</si>
  <si>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</si>
  <si>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</si>
  <si>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</si>
  <si>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</si>
  <si>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</si>
  <si>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</si>
  <si>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</si>
  <si>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</si>
  <si>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</si>
  <si>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</si>
  <si>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</si>
  <si>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</si>
  <si>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</si>
  <si>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</si>
  <si>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</si>
  <si>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</si>
  <si>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</si>
  <si>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</si>
  <si>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</si>
  <si>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</si>
  <si>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</si>
  <si>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</si>
  <si>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</si>
  <si>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</si>
  <si>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</si>
  <si>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</si>
  <si>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</si>
  <si>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</si>
  <si>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</si>
  <si>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</si>
  <si>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</si>
  <si>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</si>
  <si>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</si>
  <si>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</si>
  <si>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</si>
  <si>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</si>
  <si>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</si>
  <si>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</si>
  <si>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</si>
  <si>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</si>
  <si>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</si>
  <si>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</si>
  <si>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</si>
  <si>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</si>
  <si>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</si>
  <si>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</si>
  <si>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</si>
  <si>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</si>
  <si>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</si>
  <si>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</si>
  <si>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</si>
  <si>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</si>
  <si>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</si>
  <si>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</si>
  <si>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</si>
  <si>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</si>
  <si>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</si>
  <si>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</si>
  <si>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</si>
  <si>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</si>
  <si>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</si>
  <si>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</si>
  <si>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</si>
  <si>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</si>
  <si>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</si>
  <si>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</si>
  <si>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</si>
  <si>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</si>
  <si>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</si>
  <si>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</si>
  <si>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</si>
  <si>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</si>
  <si>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</si>
  <si>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</si>
  <si>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</si>
  <si>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</si>
  <si>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</si>
  <si>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</si>
  <si>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</si>
  <si>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</si>
  <si>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</si>
  <si>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</si>
  <si>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</si>
  <si>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</si>
  <si>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</si>
  <si>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</si>
  <si>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</si>
  <si>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</si>
  <si>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</si>
  <si>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</si>
  <si>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</si>
  <si>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</si>
  <si>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</si>
  <si>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</si>
  <si>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</si>
  <si>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</si>
  <si>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</si>
  <si>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</si>
  <si>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</si>
  <si>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</si>
  <si>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</si>
  <si>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</si>
  <si>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</si>
  <si>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</si>
  <si>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</si>
  <si>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</si>
  <si>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</si>
  <si>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</si>
  <si>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</si>
  <si>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</si>
  <si>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</si>
  <si>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</si>
  <si>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</si>
  <si>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</si>
  <si>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</si>
  <si>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</si>
  <si>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</si>
  <si>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</si>
  <si>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</si>
  <si>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</si>
  <si>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</si>
  <si>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</si>
  <si>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</si>
  <si>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</si>
  <si>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</si>
  <si>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</si>
  <si>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</si>
  <si>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</si>
  <si>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</si>
  <si>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</si>
  <si>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</si>
  <si>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</si>
  <si>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</si>
  <si>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</si>
  <si>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</si>
  <si>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</si>
  <si>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</si>
  <si>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</si>
  <si>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</si>
  <si>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</si>
  <si>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</si>
  <si>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</si>
  <si>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</si>
  <si>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</si>
  <si>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</si>
  <si>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</si>
  <si>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</si>
  <si>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</si>
  <si>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</si>
  <si>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</si>
  <si>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</si>
  <si>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</si>
  <si>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</si>
  <si>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</si>
  <si>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</si>
  <si>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</si>
  <si>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</si>
  <si>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</si>
  <si>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</si>
  <si>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</si>
  <si>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</si>
  <si>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</si>
  <si>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</si>
  <si>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</si>
  <si>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</si>
  <si>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</si>
  <si>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</si>
  <si>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</si>
  <si>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</si>
  <si>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</si>
  <si>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</si>
  <si>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</si>
  <si>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</si>
  <si>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</si>
  <si>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</si>
  <si>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</si>
  <si>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</si>
  <si>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</si>
  <si>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</si>
  <si>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</si>
  <si>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</si>
  <si>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</si>
  <si>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</si>
  <si>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</si>
  <si>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</si>
  <si>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</si>
  <si>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</si>
  <si>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</si>
  <si>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</si>
  <si>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</si>
  <si>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</si>
  <si>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</si>
  <si>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</si>
  <si>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</si>
  <si>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</si>
  <si>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</si>
  <si>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</si>
  <si>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</si>
  <si>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</si>
  <si>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</si>
  <si>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</si>
  <si>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</si>
  <si>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</si>
  <si>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</si>
  <si>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</si>
  <si>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</si>
  <si>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</si>
  <si>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</si>
  <si>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</si>
  <si>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</si>
  <si>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</si>
  <si>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</si>
  <si>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</si>
  <si>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</si>
  <si>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</si>
  <si>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</si>
  <si>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</si>
  <si>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</si>
  <si>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</si>
  <si>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</si>
  <si>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</si>
  <si>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</si>
  <si>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</si>
  <si>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</si>
  <si>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</si>
  <si>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</si>
  <si>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</si>
  <si>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</si>
  <si>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</si>
  <si>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</si>
  <si>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</si>
  <si>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</si>
  <si>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</si>
  <si>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</si>
  <si>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</si>
  <si>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</si>
  <si>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</si>
  <si>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</si>
  <si>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</si>
  <si>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</si>
  <si>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</si>
  <si>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</si>
  <si>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</si>
  <si>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</si>
  <si>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</si>
  <si>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</si>
  <si>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</si>
  <si>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</si>
  <si>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</si>
  <si>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</si>
  <si>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</si>
  <si>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</si>
  <si>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</si>
  <si>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</si>
  <si>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</si>
  <si>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</si>
  <si>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</si>
  <si>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</si>
  <si>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</si>
  <si>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</si>
  <si>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</si>
  <si>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</si>
  <si>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</si>
  <si>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</si>
  <si>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</si>
  <si>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</si>
  <si>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</si>
  <si>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</si>
  <si>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</si>
  <si>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</si>
  <si>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</si>
  <si>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</si>
  <si>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</si>
  <si>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</si>
  <si>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</si>
  <si>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</si>
  <si>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</si>
  <si>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</si>
  <si>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</si>
  <si>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</si>
  <si>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</si>
  <si>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</si>
  <si>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</si>
  <si>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</si>
  <si>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</si>
  <si>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</si>
  <si>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</si>
  <si>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</si>
  <si>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</si>
  <si>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</si>
  <si>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</si>
  <si>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</si>
  <si>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</si>
  <si>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</si>
  <si>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</si>
  <si>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</si>
  <si>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</si>
  <si>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</si>
  <si>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</si>
  <si>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</si>
  <si>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</si>
  <si>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</si>
  <si>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</si>
  <si>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</si>
  <si>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</si>
  <si>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</si>
  <si>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</si>
  <si>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</si>
  <si>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</si>
  <si>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</si>
  <si>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</si>
  <si>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</si>
  <si>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</si>
  <si>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</si>
  <si>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</si>
  <si>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</si>
  <si>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</si>
  <si>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</si>
  <si>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</si>
  <si>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</si>
  <si>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</si>
  <si>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</si>
  <si>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</si>
  <si>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</si>
  <si>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</si>
  <si>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</si>
  <si>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</si>
  <si>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</si>
  <si>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</si>
  <si>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</si>
  <si>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</si>
  <si>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</si>
  <si>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</si>
  <si>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</si>
  <si>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</si>
  <si>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</si>
  <si>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</si>
  <si>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</si>
  <si>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</si>
  <si>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</si>
  <si>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</si>
  <si>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</si>
  <si>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</si>
  <si>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</si>
  <si>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</si>
  <si>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</si>
  <si>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</si>
  <si>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</si>
  <si>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</si>
  <si>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</si>
  <si>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</si>
  <si>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</si>
  <si>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</si>
  <si>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</si>
  <si>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</si>
  <si>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</si>
  <si>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</si>
  <si>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</si>
  <si>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</si>
  <si>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</si>
  <si>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</si>
  <si>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</si>
  <si>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</si>
  <si>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</si>
  <si>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</si>
  <si>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</si>
  <si>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</si>
  <si>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</si>
  <si>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</si>
  <si>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</si>
  <si>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</si>
  <si>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</si>
  <si>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</si>
  <si>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</si>
  <si>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</si>
  <si>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</si>
  <si>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</si>
  <si>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</si>
  <si>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</si>
  <si>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</si>
  <si>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</si>
  <si>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</si>
  <si>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</si>
  <si>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</si>
  <si>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</si>
  <si>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</si>
  <si>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</si>
  <si>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</si>
  <si>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</si>
  <si>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</si>
  <si>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</si>
  <si>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</si>
  <si>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</si>
  <si>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</si>
  <si>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</si>
  <si>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</si>
  <si>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</si>
  <si>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</si>
  <si>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</si>
  <si>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</si>
  <si>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</si>
  <si>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</si>
  <si>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</si>
  <si>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</si>
  <si>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</si>
  <si>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</si>
  <si>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</si>
  <si>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</si>
  <si>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</si>
  <si>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</si>
  <si>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</si>
  <si>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</si>
  <si>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</si>
  <si>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</si>
  <si>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</si>
  <si>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</si>
  <si>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</si>
  <si>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</si>
  <si>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</si>
  <si>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</si>
  <si>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</si>
  <si>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</si>
  <si>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</si>
  <si>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</si>
  <si>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</si>
  <si>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</si>
  <si>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</si>
  <si>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</si>
  <si>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</si>
  <si>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</si>
  <si>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</si>
  <si>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</si>
  <si>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</si>
  <si>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</si>
  <si>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</si>
  <si>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</si>
  <si>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</si>
  <si>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</si>
  <si>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</si>
  <si>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</si>
  <si>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</si>
  <si>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</si>
  <si>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</si>
  <si>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</si>
  <si>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</si>
  <si>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</si>
  <si>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</si>
  <si>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</si>
  <si>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</si>
  <si>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</si>
  <si>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</si>
  <si>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</si>
  <si>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</si>
  <si>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</si>
  <si>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</si>
  <si>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</si>
  <si>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</si>
  <si>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</si>
  <si>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</si>
  <si>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</si>
  <si>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</si>
  <si>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</si>
  <si>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</si>
  <si>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</si>
  <si>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</si>
  <si>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</si>
  <si>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</si>
  <si>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</si>
  <si>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</si>
  <si>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</si>
  <si>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</si>
  <si>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</si>
  <si>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</si>
  <si>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</si>
  <si>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</si>
  <si>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</si>
  <si>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</si>
  <si>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</si>
  <si>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</si>
  <si>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</si>
  <si>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</si>
  <si>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</si>
  <si>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</si>
  <si>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</si>
  <si>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</si>
  <si>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</si>
  <si>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</si>
  <si>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</si>
  <si>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</si>
  <si>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</si>
  <si>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</si>
  <si>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</si>
  <si>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</si>
  <si>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</si>
  <si>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</si>
  <si>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</si>
  <si>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</si>
  <si>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</si>
  <si>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</si>
  <si>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</si>
  <si>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</si>
  <si>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</si>
  <si>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</si>
  <si>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</si>
  <si>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</si>
  <si>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</si>
  <si>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</si>
  <si>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</si>
  <si>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</si>
  <si>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</si>
  <si>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</si>
  <si>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</si>
  <si>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</si>
  <si>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</si>
  <si>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</si>
  <si>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</si>
  <si>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</si>
  <si>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</si>
  <si>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</si>
  <si>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</si>
  <si>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</si>
  <si>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</si>
  <si>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</si>
  <si>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</si>
  <si>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</si>
  <si>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</si>
  <si>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</si>
  <si>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</si>
  <si>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</si>
  <si>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</si>
  <si>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</si>
  <si>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</si>
  <si>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</si>
  <si>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</si>
  <si>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</si>
  <si>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</si>
  <si>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</si>
  <si>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</si>
  <si>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</si>
  <si>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</si>
  <si>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</si>
  <si>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</si>
  <si>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</si>
  <si>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</si>
  <si>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</si>
  <si>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</si>
  <si>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</si>
  <si>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</si>
  <si>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</si>
  <si>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</si>
  <si>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</si>
  <si>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</si>
  <si>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</si>
  <si>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</si>
  <si>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</si>
  <si>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</si>
  <si>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</si>
  <si>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</si>
  <si>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</si>
  <si>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</si>
  <si>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</si>
  <si>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</si>
  <si>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</si>
  <si>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</si>
  <si>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</si>
  <si>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</si>
  <si>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</si>
  <si>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</si>
  <si>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</si>
  <si>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</si>
  <si>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</si>
  <si>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</si>
  <si>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</si>
  <si>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</si>
  <si>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</si>
  <si>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</si>
  <si>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</si>
  <si>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</si>
  <si>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</si>
  <si>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</si>
  <si>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</si>
  <si>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</si>
  <si>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</si>
  <si>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</si>
  <si>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</si>
  <si>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</si>
  <si>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</si>
  <si>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</si>
  <si>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</si>
  <si>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</si>
  <si>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</si>
  <si>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</si>
  <si>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</si>
  <si>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</si>
  <si>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</si>
  <si>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</si>
  <si>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</si>
  <si>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</si>
  <si>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</si>
  <si>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</si>
  <si>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</si>
  <si>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</si>
  <si>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</si>
  <si>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</si>
  <si>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</si>
  <si>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</si>
  <si>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</si>
  <si>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</si>
  <si>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</si>
  <si>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</si>
  <si>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</si>
  <si>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</si>
  <si>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</si>
  <si>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</si>
  <si>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</si>
  <si>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</si>
  <si>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</si>
  <si>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</si>
  <si>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</si>
  <si>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</si>
  <si>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</si>
  <si>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</si>
  <si>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</si>
  <si>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</si>
  <si>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</si>
  <si>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</si>
  <si>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</si>
  <si>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</si>
  <si>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</si>
  <si>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</si>
  <si>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</si>
  <si>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</si>
  <si>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</si>
  <si>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</si>
  <si>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</si>
  <si>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</si>
  <si>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</si>
  <si>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</si>
  <si>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</si>
  <si>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</si>
  <si>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</si>
  <si>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</si>
  <si>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</si>
  <si>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</si>
  <si>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</si>
  <si>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</si>
  <si>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</si>
  <si>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</si>
  <si>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</si>
  <si>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</si>
  <si>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</si>
  <si>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</si>
  <si>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</si>
  <si>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</si>
  <si>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</si>
  <si>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</si>
  <si>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</si>
  <si>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</si>
  <si>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</si>
  <si>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</si>
  <si>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</si>
  <si>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</si>
  <si>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</si>
  <si>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</si>
  <si>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</si>
  <si>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</si>
  <si>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</si>
  <si>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</si>
  <si>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</si>
  <si>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</si>
  <si>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</si>
  <si>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</si>
  <si>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</si>
  <si>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</si>
  <si>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</si>
  <si>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</si>
  <si>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</si>
  <si>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</si>
  <si>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</si>
  <si>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</si>
  <si>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</si>
  <si>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</si>
  <si>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</si>
  <si>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</si>
  <si>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</si>
  <si>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</si>
  <si>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</si>
  <si>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</si>
  <si>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</si>
  <si>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</si>
  <si>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</si>
  <si>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</si>
  <si>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</si>
  <si>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</si>
  <si>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</si>
  <si>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</si>
  <si>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</si>
  <si>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</si>
  <si>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</si>
  <si>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</si>
  <si>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</si>
  <si>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</si>
  <si>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</si>
  <si>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</si>
  <si>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</si>
  <si>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</si>
  <si>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</si>
  <si>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</si>
  <si>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</si>
  <si>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</si>
  <si>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</si>
  <si>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</si>
  <si>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</si>
  <si>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</si>
  <si>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</si>
  <si>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</si>
  <si>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</si>
  <si>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</si>
  <si>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</si>
  <si>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</si>
  <si>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</si>
  <si>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</si>
  <si>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</si>
  <si>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</si>
  <si>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</si>
  <si>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</si>
  <si>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</si>
  <si>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</si>
  <si>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</si>
  <si>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</si>
  <si>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</si>
  <si>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</si>
  <si>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</si>
  <si>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</si>
  <si>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</si>
  <si>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</si>
  <si>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</si>
  <si>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</si>
  <si>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</si>
  <si>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</si>
  <si>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</si>
  <si>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</si>
  <si>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</si>
  <si>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</si>
  <si>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</si>
  <si>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</si>
  <si>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</si>
  <si>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</si>
  <si>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</si>
  <si>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</si>
  <si>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</si>
  <si>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</si>
  <si>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</si>
  <si>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</si>
  <si>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</si>
  <si>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</si>
  <si>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</si>
  <si>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</si>
  <si>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</si>
  <si>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</si>
  <si>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</si>
  <si>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</si>
  <si>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</si>
  <si>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</si>
  <si>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</si>
  <si>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</si>
  <si>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</si>
  <si>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</si>
  <si>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</si>
  <si>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</si>
  <si>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</si>
  <si>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</si>
  <si>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</si>
  <si>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</si>
  <si>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</si>
  <si>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</si>
  <si>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</si>
  <si>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</si>
  <si>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</si>
  <si>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</si>
  <si>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ETA 15 min </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</si>
  <si>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</si>
  <si>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</si>
  <si>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</si>
  <si>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</si>
  <si>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</si>
  <si>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</si>
  <si>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</si>
  <si>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</si>
  <si>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50 M</t>
  </si>
  <si>
    <t xml:space="preserve"> PCM-20251006-00000827 </t>
  </si>
  <si>
    <t>80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</si>
  <si>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</si>
  <si>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</si>
  <si>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</si>
  <si>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</si>
  <si>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</si>
  <si>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</si>
  <si>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</si>
  <si>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</si>
  <si>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</si>
  <si>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</si>
  <si>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</si>
  <si>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</si>
  <si>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TT-20251006-00903 // NA</t>
  </si>
  <si>
    <t>Emergency</t>
  </si>
  <si>
    <t>ETA 25 mins // Mail sent to downgrade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</si>
</sst>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8" totalsRowShown="0" headerRowDxfId="48" dataDxfId="47" headerRowBorderDxfId="45" tableBorderDxfId="46" totalsRowBorderDxfId="44">
  <autoFilter ref="A1:L4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273.49039953703323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3.2124074074090458E-2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3.1591666665917728E-2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1.1325462961394805E-2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45936.438825462959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45936.438825462959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45936.438825462959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45936.438825462959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45936.438825462959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45936.438825462959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45936.438825462959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45936.438825462959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45936.438825462959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45936.438825462959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45936.438825462959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45936.438825462959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45936.438825462959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45936.438825462959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45936.438825462959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45936.438825462959</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45936.438825462959</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45936.438825462959</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45936.438825462959</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45936.438825462959</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45936.438825462959</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45936.438825462959</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45936.438825462959</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45936.438825462959</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45936.438825462959</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45936.438825462959</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45936.438825462959</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45936.438825462959</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45936.438825462959</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45936.438825462959</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45936.438825462959</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45936.438825462959</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45936.438825462959</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45936.438825462959</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45936.438825462959</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45936.438825462959</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45936.438825462959</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45936.438825462959</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45936.438825462959</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45936.438825462959</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45936.438825462959</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45936.438825462959</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45936.438825462959</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45936.438825462959</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45936.438825462959</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45936.438825462959</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45936.438825462959</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45936.438825462959</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45936.438825462959</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45936.438825462959</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45936.438825462959</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45936.438825462959</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45936.438825462959</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45936.438825462959</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45936.438825462959</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45936.438825462959</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45936.438825462959</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45936.438825462959</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45936.438825462959</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45936.438825462959</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45936.438825462959</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45936.438825462959</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45936.438825462959</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45936.438825462959</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45936.438825462959</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45936.438825462959</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45936.438825462959</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45936.438825462959</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45936.438825462959</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45936.438825462959</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45936.438825462959</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45936.438825462959</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45936.438825462959</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45936.438825462959</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45936.438825462959</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45936.438825462959</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45936.438825462959</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45936.438825462959</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45936.438825462959</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45936.438825462959</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45936.438825462959</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45936.438825462959</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45936.438825462959</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45936.438825462959</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45936.438825462959</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45936.438825462959</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45936.438825462959</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45936.438825462959</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45936.438825462959</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45936.438825462959</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45936.438825462959</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45936.438825462959</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45936.438825462959</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45936.438825462959</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45936.438825462959</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45936.438825462959</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45936.438825462959</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45936.438825462959</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45936.438825462959</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45936.438825462959</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45936.438825462959</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45936.438825462959</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129.71174212962796</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111.43898749999789</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9.0746759255125653E-2</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0.12832777777657611</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3.4288425922568422E-2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3.0538425919075962E-2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45936.438825462959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45936.438825462959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45936.438825462959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45936.438825462959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45936.438825462959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45936.438825462959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45936.438825462959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45936.438825462959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45936.438825462959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45936.438825462959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45936.438825462959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45936.438825462959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45936.438825462959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45936.438825462959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45936.438825462959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45936.438825462959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45936.438825462959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45936.438825462959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45936.438825462959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45936.438825462959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45936.438825462959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45936.438825462959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45936.438825462959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45936.438825462959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45936.438825462959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45936.438825462959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45936.438825462959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45936.438825462959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45936.438825462959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45936.438825462959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45936.438825462959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45936.438825462959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45936.438825462959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45936.438825462959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45936.438825462959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45936.438825462959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45936.438825462959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45936.438825462959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45936.438825462959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45936.438825462959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45936.438825462959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45936.438825462959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45936.438825462959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45936.438825462959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45936.438825462959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45936.438825462959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45936.438825462959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45936.438825462959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45936.438825462959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45936.438825462959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45936.438825462959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45936.438825462959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45936.438825462959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45936.438825462959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45936.438825462959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45936.438825462959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45936.438825462959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45936.438825462959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45936.438825462959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45936.438825462959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45936.438825462959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45936.438825462959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45936.438825462959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45936.438825462959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45936.438825462959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45936.438825462959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45936.438825462959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45936.438825462959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45936.438825462959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45936.438825462959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45936.438825462959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45936.438825462959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45936.438825462959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45936.438825462959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45936.438825462959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45936.438825462959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45936.438825462959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45936.438825462959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45936.438825462959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45936.438825462959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45936.438825462959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45936.438825462959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45936.438825462959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45936.438825462959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45936.438825462959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45936.438825462959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45936.438825462959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45936.438825462959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45936.438825462959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45936.438825462959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45936.438825462959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45936.438825462959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45936.438825462959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45936.438825462959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45936.438825462959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45936.438825462959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45936.438825462959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45936.438825462959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45936.438825462959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45936.438825462959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45936.438825462959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45936.438825462959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45936.438825462959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45936.438825462959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45936.438825462959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45936.438825462959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45936.438825462959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45936.438825462959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45936.438825462959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45936.438825462959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45936.438825462959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45936.438825462959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45936.438825462959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45936.438825462959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45936.438825462959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45936.438825462959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45936.438825462959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45936.438825462959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45936.438825462959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45936.438825462959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45936.438825462959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45936.438825462959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45936.438825462959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45936.438825462959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45936.438825462959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45936.438825462959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45936.438825462959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45936.438825462959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45936.438825462959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45936.438825462959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45936.438825462959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45936.438825462959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45936.438825462959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45936.438825462959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45936.438825462959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45936.438825462959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45936.438825462959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45936.438825462959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45936.438825462959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45936.438825462959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45936.438825462959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45936.438825462959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45936.438825462959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45936.438825462959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45936.438825462959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45936.438825462959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45936.438825462959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45936.438825462959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45936.438825462959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45936.438825462959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45936.438825462959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45936.438825462959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45936.438825462959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45936.438825462959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45936.438825462959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45936.438825462959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45936.438825462959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45936.438825462959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45936.438825462959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45936.438825462959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45936.438825462959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45936.438825462959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45936.438825462959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45936.438825462959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45936.438825462959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45936.438825462959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45936.438825462959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45936.438825462959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45936.438825462959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45936.438825462959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45936.438825462959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45936.438825462959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45936.438825462959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45936.438825462959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45936.438825462959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45936.438825462959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45936.438825462959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45936.438825462959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45936.438825462959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45936.438825462959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45936.438825462959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45936.438825462959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45936.438825462959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45936.438825462959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45936.438825462959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45936.438825462959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45936.438825462959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45936.438825462959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45936.438825462959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45936.438825462959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45936.438825462959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45936.438825462959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45936.438825462959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45936.438825462959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45936.438825462959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45936.438825462959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45936.438825462959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45936.438825462959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45936.438825462959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45936.438825462959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45936.438825462959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45936.438825462959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45936.438825462959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45936.438825462959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45936.438825462959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45936.438825462959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45936.438825462959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45936.438825462959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45936.438825462959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45936.438825462959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45936.438825462959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45936.438825462959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45936.438825462959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45936.438825462959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45936.438825462959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45936.438825462959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45936.438825462959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45936.438825462959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45936.438825462959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45936.438825462959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45936.438825462959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45936.438825462959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45936.438825462959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45936.438825462959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45936.438825462959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45936.438825462959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45936.438825462959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45936.438825462959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45936.438825462959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45936.438825462959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45936.438825462959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45936.438825462959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45936.438825462959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45936.438825462959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45936.438825462959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45936.438825462959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45936.438825462959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45936.438825462959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45936.438825462959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45936.438825462959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45936.438825462959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45936.438825462959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45936.438825462959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45936.438825462959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45936.438825462959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45936.438825462959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45936.438825462959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45936.438825462959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45936.438825462959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45936.438825462959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45936.438825462959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45936.438825462959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45936.438825462959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45936.438825462959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45936.438825462959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45936.438825462959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45936.438825462959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45936.438825462959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45936.438825462959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45936.438825462959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45936.438825462959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45936.438825462959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45936.438825462959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45936.438825462959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45936.438825462959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45936.438825462959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45936.438825462959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45936.438825462959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45936.438825462959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45936.438825462959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45936.438825462959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45936.438825462959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45936.438825462959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45936.438825462959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45936.438825462959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45936.438825462959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45936.438825462959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45936.438825462959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45936.438825462959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45936.438825462959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45936.438825462959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45936.438825462959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45936.438825462959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45936.438825462959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45936.438825462959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45936.438825462959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45936.438825462959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45936.438825462959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45936.438825462959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45936.438825462959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45936.438825462959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45936.438825462959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45936.438825462959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45936.438825462959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45936.438825462959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45936.438825462959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45936.438825462959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45936.438825462959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45936.438825462959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45936.438825462959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45936.438825462959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45936.438825462959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45936.438825462959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45936.438825462959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45936.438825462959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45936.438825462959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45936.438825462959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45936.438825462959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45936.438825462959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45936.438825462959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45936.438825462959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45936.438825462959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45936.438825462959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45936.438825462959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45936.438825462959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45936.438825462959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45936.438825462959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45936.438825462959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45936.438825462959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45936.438825462959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45936.438825462959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45936.438825462959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45936.438825462959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45936.438825462959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45936.438825462959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45936.438825462959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45936.438825462959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45936.438825462959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45936.438825462959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45936.438825462959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45936.438825462959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45936.438825462959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45936.438825462959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45936.438825462959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45936.438825462959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45936.438825462959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45936.438825462959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45936.438825462959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45936.438825462959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45936.438825462959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45936.438825462959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45936.438825462959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45936.438825462959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45936.438825462959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45936.438825462959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45936.438825462959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45936.438825462959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45936.438825462959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45936.438825462959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45936.438825462959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45936.438825462959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45936.438825462959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45936.438825462959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45936.438825462959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45936.438825462959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45936.438825462959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45936.438825462959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45936.438825462959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45936.438825462959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45936.438825462959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45936.438825462959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45936.438825462959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45936.438825462959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45936.438825462959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45936.438825462959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45936.438825462959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45936.438825462959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45936.438825462959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45936.438825462959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45936.438825462959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45936.438825462959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45936.438825462959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45936.438825462959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45936.438825462959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45936.438825462959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45936.438825462959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45936.438825462959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45936.438825462959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45936.438825462959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45936.438825462959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45936.438825462959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45936.438825462959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45936.438825462959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45936.438825462959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45936.438825462959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45936.438825462959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45936.438825462959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45936.438825462959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45936.438825462959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45936.438825462959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45936.438825462959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45936.438825462959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45936.438825462959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45936.438825462959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45936.438825462959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45936.438825462959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45936.438825462959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45936.438825462959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45936.438825462959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45936.438825462959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45936.438825462959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45936.438825462959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45936.438825462959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45936.438825462959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45936.438825462959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45936.438825462959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45936.438825462959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45936.438825462959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45936.438825462959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45936.438825462959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45936.438825462959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45936.438825462959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45936.438825462959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45936.438825462959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45936.438825462959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45936.438825462959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45936.438825462959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45936.438825462959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45936.438825462959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45936.438825462959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45936.438825462959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45936.438825462959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45936.438825462959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45936.438825462959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45936.438825462959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45936.438825462959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45936.438825462959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45936.438825462959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45936.438825462959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45936.438825462959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45936.438825462959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45936.438825462959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45936.438825462959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45936.438825462959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45936.438825462959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45936.438825462959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45936.438825462959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45936.438825462959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45936.438825462959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45936.438825462959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45936.438825462959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45936.438825462959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45936.438825462959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45936.438825462959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45936.438825462959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45936.438825462959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45936.438825462959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45936.438825462959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45936.438825462959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45936.438825462959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45936.438825462959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45936.438825462959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45936.438825462959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45936.438825462959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45936.438825462959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45936.438825462959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45936.438825462959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45936.438825462959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45936.438825462959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45936.438825462959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45936.438825462959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45936.438825462959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45936.438825462959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45936.438825462959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45936.438825462959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45936.438825462959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45936.438825462959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45936.438825462959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45936.438825462959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45936.438825462959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45936.438825462959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45936.438825462959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45936.438825462959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45936.438825462959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45936.438825462959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45936.438825462959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45936.438825462959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45936.438825462959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45936.438825462959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45936.438825462959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45936.438825462959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45936.438825462959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45936.438825462959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45936.438825462959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45936.438825462959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45936.438825462959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45936.438825462959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45936.438825462959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45936.438825462959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45936.438825462959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45936.438825462959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45936.438825462959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45936.438825462959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45936.438825462959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45936.438825462959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45936.438825462959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45936.438825462959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45936.438825462959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45936.438825462959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45936.438825462959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45936.438825462959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45936.438825462959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45936.438825462959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45936.438825462959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45936.438825462959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45936.438825462959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45936.438825462959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45936.438825462959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45936.438825462959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45936.438825462959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45936.438825462959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45936.438825462959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45936.438825462959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45936.438825462959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45936.438825462959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45936.438825462959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45936.438825462959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45936.438825462959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45936.438825462959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45936.438825462959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45936.438825462959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45936.438825462959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45936.438825462959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45936.438825462959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45936.438825462959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45936.438825462959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45936.438825462959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45936.438825462959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45936.438825462959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45936.438825462959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45936.438825462959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45936.438825462959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45936.438825462959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45936.438825462959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45936.438825462959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45936.438825462959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45936.438825462959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45936.438825462959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45936.438825462959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45936.438825462959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45936.438825462959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45936.438825462959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45936.438825462959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45936.438825462959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45936.438825462959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45936.438825462959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45936.438825462959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45936.438825462959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45936.438825462959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45936.438825462959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45936.438825462959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45936.438825462959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45936.438825462959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45936.438825462959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45936.438825462959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45936.438825462959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45936.438825462959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45936.438825462959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45936.438825462959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45936.438825462959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45936.438825462959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45936.438825462959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45936.438825462959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45936.438825462959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45936.438825462959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45936.438825462959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45936.438825462959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45936.438825462959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45936.438825462959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45936.438825462959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45936.438825462959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45936.438825462959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45936.438825462959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45936.438825462959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45936.438825462959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45936.438825462959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45936.438825462959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45936.438825462959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45936.438825462959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45936.438825462959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45936.438825462959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45936.438825462959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45936.438825462959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45936.438825462959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45936.438825462959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45936.438825462959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45936.438825462959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45936.438825462959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45936.438825462959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45936.438825462959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45936.438825462959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45936.438825462959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45936.438825462959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45936.438825462959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45936.438825462959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45936.438825462959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45936.438825462959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45936.438825462959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45936.438825462959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45936.438825462959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45936.438825462959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45936.438825462959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45936.438825462959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45936.438825462959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45936.438825462959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45936.438825462959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45936.438825462959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45936.438825462959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45936.438825462959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45936.438825462959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45936.438825462959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45936.438825462959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45936.438825462959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45936.438825462959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45936.438825462959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45936.438825462959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45936.438825462959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45936.438825462959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45936.438825462959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45936.438825462959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45936.438825462959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45936.438825462959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45936.438825462959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45936.438825462959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45936.438825462959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45936.438825462959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45936.438825462959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45936.438825462959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45936.438825462959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45936.438825462959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45936.438825462959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45936.438825462959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45936.438825462959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45936.438825462959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45936.438825462959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45936.438825462959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45936.438825462959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45936.438825462959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45936.438825462959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45936.438825462959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45936.438825462959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45936.438825462959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45936.438825462959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45936.438825462959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45936.438825462959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45936.438825462959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45936.438825462959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45936.438825462959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45936.438825462959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45936.438825462959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45936.438825462959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45936.438825462959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45936.438825462959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45936.438825462959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45936.438825462959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45936.438825462959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45936.438825462959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45936.438825462959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45936.438825462959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45936.438825462959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45936.438825462959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45936.438825462959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45936.438825462959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45936.438825462959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45936.438825462959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45936.438825462959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45936.438825462959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45936.438825462959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45936.438825462959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45936.438825462959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45936.438825462959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45936.438825462959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45936.438825462959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45936.438825462959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45936.438825462959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45936.438825462959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45936.438825462959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45936.438825462959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45936.438825462959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45936.438825462959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45936.438825462959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45936.438825462959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45936.438825462959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45936.438825462959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45936.438825462959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45936.438825462959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45936.438825462959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45936.438825462959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45936.438825462959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45936.438825462959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45936.438825462959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45936.438825462959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45936.438825462959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45936.438825462959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45936.438825462959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45936.438825462959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45936.438825462959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45936.438825462959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45936.438825462959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45936.438825462959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45936.438825462959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45936.438825462959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45936.438825462959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45936.438825462959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45936.438825462959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45936.438825462959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45936.438825462959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45936.438825462959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45936.438825462959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45936.438825462959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45936.438825462959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45936.438825462959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45936.438825462959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45936.438825462959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45936.438825462959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45936.438825462959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45936.438825462959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45936.438825462959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45936.438825462959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45936.438825462959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45936.438825462959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45936.438825462959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45936.438825462959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45936.438825462959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45936.438825462959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45936.438825462959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45936.438825462959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45936.438825462959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45936.438825462959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45936.438825462959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45936.438825462959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45936.438825462959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45936.438825462959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45936.438825462959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45936.438825462959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45936.438825462959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45936.438825462959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45936.438825462959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45936.438825462959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45936.438825462959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45936.438825462959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45936.438825462959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45936.438825462959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45936.438825462959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45936.438825462959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45936.438825462959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45936.438825462959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45936.438825462959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45936.438825462959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45936.438825462959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45936.438825462959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45936.438825462959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45936.438825462959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45936.438825462959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45936.438825462959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45936.438825462959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45936.438825462959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45936.438825462959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45936.438825462959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45936.438825462959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45936.438825462959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45936.438825462959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45936.438825462959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45936.438825462959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45936.438825462959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45936.438825462959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45936.438825462959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45936.438825462959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45936.438825462959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45936.438825462959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45936.438825462959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45936.438825462959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45936.438825462959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45936.438825462959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45936.438825462959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45936.438825462959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45936.438825462959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45936.438825462959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45936.438825462959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45936.438825462959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45936.438825462959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45936.438825462959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45936.438825462959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45936.438825462959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45936.438825462959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45936.438825462959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45936.438825462959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45936.438825462959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45936.438825462959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45936.438825462959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45936.438825462959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45936.438825462959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45936.438825462959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45936.438825462959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45936.438825462959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45936.438825462959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45936.438825462959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45936.438825462959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45936.438825462959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45936.438825462959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45936.438825462959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45936.438825462959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45936.438825462959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45936.438825462959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45936.438825462959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45936.438825462959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45936.438825462959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45936.438825462959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45936.438825462959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45936.438825462959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45936.438825462959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45936.438825462959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45936.438825462959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45936.438825462959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45936.438825462959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45936.438825462959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45936.438825462959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45936.438825462959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45936.438825462959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45936.438825462959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45936.438825462959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45936.438825462959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45936.438825462959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45936.438825462959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45936.438825462959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45936.438825462959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45936.438825462959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45936.438825462959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45936.438825462959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45936.438825462959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45936.438825462959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45936.438825462959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45936.438825462959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45936.438825462959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45936.438825462959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45936.438825462959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45936.438825462959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45936.438825462959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45936.438825462959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45936.438825462959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45936.438825462959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45936.438825462959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45936.438825462959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45936.438825462959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45936.438825462959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45936.438825462959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45936.438825462959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45936.438825462959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45936.438825462959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45936.438825462959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45936.438825462959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45936.438825462959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45936.438825462959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45936.438825462959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45936.438825462959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45936.438825462959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45936.438825462959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45936.438825462959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45936.438825462959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45936.438825462959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45936.438825462959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45936.438825462959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45936.438825462959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45936.438825462959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45936.438825462959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45936.438825462959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45936.438825462959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45936.438825462959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45936.438825462959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45936.438825462959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45936.438825462959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45936.438825462959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45936.438825462959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45936.438825462959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45936.438825462959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45936.438825462959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45936.438825462959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45936.438825462959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45936.438825462959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45936.438825462959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45936.438825462959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45936.438825462959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45936.438825462959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45936.438825462959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45936.438825462959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45936.438825462959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45936.438825462959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45936.438825462959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45936.438825462959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45936.438825462959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45936.438825462959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45936.438825462959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45936.438825462959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45936.438825462959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45936.438825462959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45936.438825462959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45936.438825462959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45936.438825462959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45936.438825462959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45936.438825462959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45936.438825462959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45936.438825462959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45936.438825462959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45936.438825462959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45936.438825462959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45936.438825462959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45936.438825462959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45936.438825462959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45936.438825462959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45936.438825462959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45936.438825462959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45936.438825462959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45936.438825462959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45936.438825462959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45936.438825462959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45936.438825462959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45936.438825462959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45936.438825462959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45936.438825462959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45936.438825462959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45936.438825462959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45936.438825462959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45936.438825462959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45936.438825462959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45936.438825462959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45936.438825462959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45936.438825462959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45936.438825462959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45936.438825462959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45936.438825462959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45936.438825462959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45936.438825462959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45936.438825462959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45936.438825462959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45936.438825462959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45936.438825462959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45936.438825462959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45936.438825462959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45936.438825462959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45936.438825462959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45936.438825462959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45936.438825462959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45936.438825462959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45936.438825462959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45936.438825462959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45936.438825462959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45936.438825462959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45936.438825462959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45936.438825462959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45936.438825462959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45936.438825462959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45936.438825462959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45936.438825462959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45936.438825462959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45936.438825462959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45936.438825462959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45936.438825462959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45936.438825462959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45936.438825462959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45936.438825462959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45936.438825462959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45936.438825462959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45936.438825462959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45936.438825462959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45936.438825462959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45936.438825462959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45936.438825462959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45936.438825462959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45936.438825462959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45936.438825462959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45936.438825462959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45936.438825462959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45936.438825462959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45936.438825462959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45936.438825462959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45936.438825462959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45936.438825462959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45936.438825462959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45936.438825462959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45936.438825462959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45936.438825462959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45936.438825462959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45936.438825462959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45936.438825462959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45936.438825462959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45936.438825462959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45936.438825462959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45936.438825462959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45936.438825462959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45936.438825462959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45936.438825462959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45936.438825462959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45936.438825462959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45936.438825462959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45936.438825462959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45936.438825462959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45936.438825462959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45936.438825462959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45936.438825462959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45936.438825462959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45936.438825462959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45936.438825462959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45936.438825462959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45936.438825462959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45936.438825462959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45936.438825462959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45936.438825462959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45936.438825462959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45936.438825462959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45936.438825462959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45936.438825462959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45936.438825462959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45936.438825462959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45936.438825462959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45936.438825462959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45936.438825462959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45936.438825462959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45936.438825462959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45936.438825462959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45936.438825462959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45936.438825462959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45936.438825462959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45936.438825462959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45936.438825462959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45936.438825462959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45936.438825462959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45936.438825462959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45936.438825462959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45936.438825462959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45936.438825462959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45936.438825462959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45936.438825462959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45936.438825462959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45936.438825462959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45936.438825462959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45936.438825462959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45936.438825462959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45936.438825462959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45936.438825462959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45936.438825462959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45936.438825462959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45936.438825462959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45936.438825462959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45936.438825462959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45936.438825462959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45936.438825462959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45936.438825462959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45936.438825462959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45936.438825462959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45936.438825462959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45936.438825462959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45936.438825462959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45936.438825462959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45936.438825462959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45936.438825462959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45936.438825462959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45936.438825462959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45936.438825462959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45936.438825462959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45936.438825462959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45936.438825462959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45936.438825462959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45936.438825462959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45936.438825462959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45936.438825462959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45936.438825462959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45936.438825462959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45936.438825462959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45936.438825462959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45936.438825462959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45936.438825462959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45936.438825462959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45936.438825462959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45936.438825462959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45936.438825462959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45936.438825462959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45936.438825462959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45936.438825462959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45936.438825462959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45936.438825462959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45936.438825462959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45936.438825462959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45936.438825462959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45936.438825462959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45936.438825462959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45936.438825462959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45936.438825462959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45936.438825462959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45936.438825462959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45936.438825462959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45936.438825462959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45936.438825462959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45936.438825462959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45936.438825462959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45936.438825462959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45936.438825462959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45936.438825462959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45936.438825462959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45936.438825462959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45936.438825462959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45936.438825462959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45936.438825462959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45936.438825462959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45936.438825462959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45936.438825462959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45936.438825462959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45936.438825462959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45936.438825462959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45936.438825462959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45936.438825462959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45936.438825462959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45936.438825462959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45936.438825462959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45936.438825462959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45936.438825462959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45936.438825462959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45936.438825462959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45936.438825462959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45936.438825462959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45936.438825462959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45936.438825462959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45936.438825462959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45936.438825462959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45936.438825462959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45936.438825462959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45936.438825462959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45936.438825462959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45936.438825462959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45936.438825462959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45936.438825462959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45936.438825462959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45936.438825462959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45936.438825462959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45936.438825462959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45936.438825462959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45936.438825462959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45936.438825462959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45936.438825462959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45936.438825462959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45936.438825462959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45936.438825462959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45936.438825462959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45936.438825462959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45936.438825462959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45936.438825462959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45936.438825462959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45936.438825462959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45936.438825462959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45936.438825462959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45936.438825462959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45936.438825462959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45936.438825462959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45936.438825462959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45936.438825462959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45936.438825462959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45936.438825462959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45936.438825462959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45936.438825462959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45936.438825462959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45936.438825462959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45936.438825462959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45936.438825462959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45936.438825462959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45936.438825462959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45936.438825462959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45936.438825462959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45936.438825462959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45936.438825462959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45936.438825462959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45936.438825462959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45936.438825462959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45936.438825462959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45936.438825462959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45936.438825462959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45936.438825462959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45936.438825462959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45936.438825462959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45936.438825462959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45936.438825462959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45936.438825462959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45936.438825462959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45936.438825462959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45936.438825462959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45936.438825462959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45936.438825462959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45936.438825462959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45936.438825462959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45936.438825462959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45936.438825462959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45936.438825462959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45936.438825462959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45936.438825462959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45936.438825462959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45936.438825462959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45936.438825462959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45936.438825462959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45936.438825462959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45936.438825462959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45936.438825462959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45936.438825462959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45936.438825462959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45936.438825462959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45936.438825462959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45936.438825462959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45936.438825462959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45936.438825462959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45936.438825462959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45936.438825462959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45936.438825462959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45936.438825462959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45936.438825462959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45936.438825462959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45936.438825462959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45936.438825462959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45936.438825462959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45936.438825462959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45936.438825462959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45936.438825462959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45936.438825462959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45936.438825462959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45936.438825462959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45936.438825462959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45936.438825462959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45936.438825462959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45936.438825462959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45936.438825462959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45936.438825462959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45936.438825462959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45936.438825462959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45936.438825462959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45936.438825462959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45936.438825462959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45936.438825462959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45936.438825462959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45936.438825462959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45936.438825462959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45936.438825462959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45936.438825462959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45936.438825462959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45936.438825462959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45936.438825462959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45936.438825462959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45936.438825462959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45936.438825462959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45936.438825462959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45936.438825462959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45936.438825462959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45936.438825462959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45936.438825462959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45936.438825462959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45936.438825462959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45936.438825462959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45936.438825462959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45936.438825462959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45936.438825462959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45936.438825462959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45936.438825462959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45936.438825462959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45936.438825462959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45936.438825462959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45936.438825462959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45936.438825462959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45936.438825462959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45936.438825462959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45936.438825462959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45936.438825462959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45936.438825462959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45936.438825462959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45936.438825462959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45936.438825462959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45936.438825462959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45936.438825462959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45936.438825462959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45936.438825462959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45936.438825462959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45936.438825462959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45936.438825462959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45936.438825462959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45936.438825462959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45936.438825462959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45936.438825462959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45936.438825462959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45936.438825462959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45936.438825462959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45936.438825462959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45936.438825462959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45936.438825462959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45936.438825462959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45936.438825462959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45936.438825462959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45936.438825462959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45936.438825462959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45936.438825462959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45936.438825462959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45936.438825462959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45936.438825462959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45936.438825462959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45936.438825462959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45936.438825462959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45936.438825462959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45936.438825462959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45936.438825462959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45936.438825462959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45936.438825462959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45936.438825462959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45936.438825462959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45936.438825462959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45936.438825462959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45936.438825462959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45936.438825462959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45936.438825462959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45936.438825462959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45936.438825462959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45936.438825462959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45936.438825462959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45936.438825462959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45936.438825462959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45936.438825462959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45936.438825462959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45936.438825462959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45936.438825462959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45936.438825462959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45936.438825462959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45936.438825462959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45936.438825462959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45936.438825462959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45936.438825462959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45936.438825462959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45936.438825462959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45936.438825462959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45936.438825462959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45936.438825462959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45936.438825462959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45936.438825462959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45936.438825462959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45936.438825462959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45936.438825462959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45936.438825462959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45936.438825462959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45936.438825462959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45936.438825462959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45936.438825462959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45936.438825462959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45936.438825462959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45936.438825462959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45936.438825462959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45936.438825462959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45936.438825462959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45936.438825462959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45936.438825462959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45936.438825462959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45936.438825462959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45936.438825462959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45936.438825462959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45936.438825462959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45936.438825462959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45936.438825462959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45936.438825462959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45936.438825462959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45936.438825462959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45936.438825462959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45936.438825462959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45936.438825462959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45936.438825462959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45936.438825462959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45936.438825462959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45936.438825462959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45936.438825462959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45936.438825462959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45936.438825462959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45936.438825462959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45936.438825462959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45936.438825462959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45936.438825462959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45936.438825462959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45936.438825462959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45936.438825462959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45936.438825462959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45936.438825462959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45936.438825462959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45936.438825462959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45936.438825462959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45936.438825462959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45936.438825462959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45936.438825462959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45936.438825462959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45936.438825462959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45936.438825462959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45936.438825462959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45936.438825462959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45936.438825462959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45936.438825462959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45936.438825462959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45936.438825462959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45936.438825462959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45936.438825462959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45936.438825462959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45936.438825462959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45936.438825462959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45936.438825462959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45936.438825462959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45936.438825462959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45936.438825462959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45936.438825462959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45936.438825462959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45936.438825462959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45936.438825462959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45936.438825462959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45936.438825462959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45936.438825462959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45936.438825462959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45936.438825462959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45936.438825462959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45936.438825462959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45936.438825462959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45936.438825462959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45936.438825462959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45936.438825462959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45936.438825462959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45936.438825462959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45936.438825462959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45936.438825462959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45936.438825462959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45936.438825462959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45936.438825462959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45936.438825462959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45936.438825462959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45936.438825462959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45936.438825462959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45936.438825462959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45936.438825462959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45936.438825462959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45936.438825462959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45936.438825462959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45936.438825462959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45936.438825462959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45936.438825462959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45936.438825462959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45936.438825462959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45936.438825462959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45936.438825462959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45936.438825462959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45936.438825462959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45936.438825462959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45936.438825462959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45936.438825462959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45936.438825462959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45936.438825462959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45936.438825462959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45936.438825462959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45936.438825462959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45936.438825462959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45936.438825462959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45936.438825462959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45936.438825462959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45936.438825462959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45936.438825462959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45936.438825462959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45936.438825462959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45936.438825462959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45936.438825462959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45936.438825462959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45936.438825462959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45936.438825462959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45936.438825462959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45936.438825462959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45936.438825462959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45936.438825462959</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8"/>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232.95810787036316</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1.2818810185126495</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0.23882546296226792</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5.4103240734548308E-2</v>
      </c>
      <c r="H5" s="145">
        <v>45936.372256944444</v>
      </c>
      <c r="I5" s="141" t="str">
        <f>IFERROR(VLOOKUP(D5,DB!A:F,6,0),"")</f>
        <v>SCECO</v>
      </c>
      <c r="J5" s="141" t="str">
        <f>IFERROR(VLOOKUP(D5,DB!A:G,7,0),"")</f>
        <v>Dead</v>
      </c>
      <c r="K5" s="148" t="s">
        <v>39068</v>
      </c>
      <c r="L5" s="149" t="str">
        <f>IFERROR(VLOOKUP(D5,DB!A:I,9,0),"")</f>
        <v>Latis</v>
      </c>
    </row>
    <row r="6" spans="1:16" ht="15" customHeight="1">
      <c r="A6" s="140" t="s">
        <v>39069</v>
      </c>
      <c r="B6" s="141" t="str">
        <f>IFERROR(VLOOKUP(D6,DB!A:K,11,0),"")</f>
        <v>R4</v>
      </c>
      <c r="C6" s="142">
        <v>2</v>
      </c>
      <c r="D6" s="143" t="s">
        <v>27904</v>
      </c>
      <c r="E6" s="144" t="s">
        <v>38964</v>
      </c>
      <c r="F6" s="113">
        <v>45936.410011574073</v>
      </c>
      <c r="G6" s="146">
        <f ca="1">IFERROR(NOW()-F6,"")</f>
        <v>2.8813888886361383E-2</v>
      </c>
      <c r="H6" s="145">
        <v>45936.401585648149</v>
      </c>
      <c r="I6" s="141" t="str">
        <f>IFERROR(VLOOKUP(D6,DB!A:F,6,0),"")</f>
        <v>SCECO</v>
      </c>
      <c r="J6" s="141" t="str">
        <f>IFERROR(VLOOKUP(D6,DB!A:G,7,0),"")</f>
        <v>Dead</v>
      </c>
      <c r="K6" s="148" t="s">
        <v>39070</v>
      </c>
      <c r="L6" s="149" t="str">
        <f>IFERROR(VLOOKUP(D6,DB!A:I,9,0),"")</f>
        <v>Latis</v>
      </c>
    </row>
    <row r="7" spans="1:16" ht="15" customHeight="1">
      <c r="A7" s="140"/>
      <c r="B7" s="141" t="str">
        <f>IFERROR(VLOOKUP(D7,DB!A:K,11,0),"")</f>
        <v/>
      </c>
      <c r="C7" s="142"/>
      <c r="D7" s="143"/>
      <c r="E7" s="144"/>
      <c r="F7" s="145"/>
      <c r="G7" s="146">
        <f ca="1">IFERROR(NOW()-F7,"")</f>
        <v>45936.438825462959</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45936.438825462959</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45936.438825462959</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45936.438825462959</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45936.438825462959</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45936.438825462959</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45936.438825462959</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45936.438825462959</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45936.438825462959</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45936.438825462959</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45936.438825462959</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45936.438825462959</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45936.438825462959</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45936.438825462959</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45936.438825462959</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45936.438825462959</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45936.438825462959</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45936.438825462959</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45936.438825462959</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45936.438825462959</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45936.438825462959</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45936.438825462959</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45936.438825462959</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45936.438825462959</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45936.438825462959</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45936.438825462959</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45936.438825462959</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45936.438825462959</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45936.438825462959</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45936.438825462959</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45936.438825462959</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45936.438825462959</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45936.438825462959</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45936.438825462959</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45936.438825462959</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45936.438825462959</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45936.438825462959</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45936.438825462959</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45936.438825462959</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45936.438825462959</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45936.438825462959</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45936.438825462959</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45936.438825462959</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45936.438825462959</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45936.438825462959</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45936.438825462959</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45936.438825462959</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45936.438825462959</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45936.438825462959</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45936.438825462959</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45936.438825462959</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45936.438825462959</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45936.438825462959</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45936.438825462959</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45936.438825462959</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45936.438825462959</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45936.438825462959</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45936.438825462959</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45936.438825462959</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45936.438825462959</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45936.438825462959</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45936.438825462959</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45936.438825462959</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45936.438825462959</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45936.438825462959</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45936.438825462959</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45936.438825462959</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45936.438825462959</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45936.438825462959</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45936.438825462959</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45936.438825462959</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45936.438825462959</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45936.438825462959</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45936.438825462959</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45936.438825462959</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45936.438825462959</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45936.438825462959</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45936.438825462959</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45936.438825462959</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45936.438825462959</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45936.438825462959</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45936.438825462959</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45936.438825462959</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45936.438825462959</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45936.438825462959</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45936.438825462959</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45936.438825462959</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45936.438825462959</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45936.438825462959</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45936.438825462959</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45936.438825462959</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45936.438825462959</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45936.438825462959</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45936.438825462959</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45936.438825462959</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45936.438825462959</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45936.438825462959</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45936.438825462959</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45936.438825462959</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45936.438825462959</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45936.438825462959</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45936.438825462959</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45936.438825462959</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45936.438825462959</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45936.438825462959</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45936.438825462959</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45936.438825462959</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45936.438825462959</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45936.438825462959</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45936.438825462959</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45936.438825462959</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45936.438825462959</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45936.438825462959</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45936.438825462959</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45936.438825462959</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45936.438825462959</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45936.438825462959</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45936.438825462959</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45936.438825462959</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45936.438825462959</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45936.438825462959</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45936.438825462959</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45936.438825462959</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45936.438825462959</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45936.438825462959</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45936.438825462959</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45936.438825462959</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45936.438825462959</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45936.438825462959</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45936.438825462959</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45936.438825462959</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45936.438825462959</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45936.438825462959</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45936.438825462959</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45936.438825462959</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45936.438825462959</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45936.438825462959</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45936.438825462959</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45936.438825462959</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45936.438825462959</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45936.438825462959</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45936.438825462959</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45936.438825462959</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45936.438825462959</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45936.438825462959</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45936.438825462959</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45936.438825462959</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45936.438825462959</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45936.438825462959</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45936.438825462959</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45936.438825462959</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45936.438825462959</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45936.438825462959</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45936.438825462959</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45936.438825462959</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45936.438825462959</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45936.438825462959</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45936.438825462959</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45936.438825462959</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45936.438825462959</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45936.438825462959</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45936.438825462959</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45936.438825462959</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45936.438825462959</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45936.438825462959</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45936.438825462959</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45936.438825462959</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45936.438825462959</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45936.438825462959</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45936.438825462959</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45936.438825462959</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45936.438825462959</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45936.438825462959</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45936.438825462959</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45936.438825462959</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45936.438825462959</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45936.438825462959</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45936.438825462959</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45936.438825462959</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45936.438825462959</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45936.438825462959</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45936.438825462959</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45936.438825462959</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45936.438825462959</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45936.438825462959</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45936.438825462959</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45936.438825462959</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45936.438825462959</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45936.438825462959</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45936.438825462959</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45936.438825462959</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45936.438825462959</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45936.438825462959</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45936.438825462959</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45936.438825462959</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45936.438825462959</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45936.438825462959</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45936.438825462959</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45936.438825462959</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45936.438825462959</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45936.438825462959</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45936.438825462959</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45936.438825462959</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45936.438825462959</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45936.438825462959</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45936.438825462959</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45936.438825462959</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45936.438825462959</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45936.438825462959</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45936.438825462959</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45936.438825462959</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45936.438825462959</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45936.438825462959</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45936.438825462959</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45936.438825462959</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45936.438825462959</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45936.438825462959</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45936.438825462959</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45936.438825462959</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45936.438825462959</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45936.438825462959</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45936.438825462959</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45936.438825462959</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45936.438825462959</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45936.438825462959</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45936.438825462959</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45936.438825462959</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45936.438825462959</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45936.438825462959</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45936.438825462959</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45936.438825462959</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45936.438825462959</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45936.438825462959</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45936.438825462959</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45936.438825462959</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45936.438825462959</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45936.438825462959</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45936.438825462959</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45936.438825462959</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45936.438825462959</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45936.438825462959</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45936.438825462959</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45936.438825462959</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45936.438825462959</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45936.438825462959</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45936.438825462959</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45936.438825462959</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45936.438825462959</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45936.438825462959</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45936.438825462959</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45936.438825462959</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45936.438825462959</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45936.438825462959</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45936.438825462959</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45936.438825462959</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45936.438825462959</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45936.438825462959</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45936.438825462959</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45936.438825462959</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45936.438825462959</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45936.438825462959</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45936.438825462959</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45936.438825462959</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45936.438825462959</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45936.438825462959</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45936.438825462959</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45936.438825462959</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45936.438825462959</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45936.438825462959</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45936.438825462959</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45936.438825462959</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45936.438825462959</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45936.438825462959</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45936.438825462959</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45936.438825462959</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45936.438825462959</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45936.438825462959</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45936.438825462959</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45936.438825462959</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45936.438825462959</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45936.438825462959</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45936.438825462959</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45936.438825462959</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45936.438825462959</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45936.438825462959</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45936.438825462959</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45936.438825462959</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45936.438825462959</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45936.438825462959</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45936.438825462959</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45936.438825462959</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45936.438825462959</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45936.438825462959</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45936.438825462959</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45936.438825462959</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45936.438825462959</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45936.438825462959</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45936.438825462959</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45936.438825462959</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45936.438825462959</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45936.438825462959</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45936.438825462959</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45936.438825462959</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45936.438825462959</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45936.438825462959</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45936.438825462959</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45936.438825462959</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45936.438825462959</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45936.438825462959</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45936.438825462959</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45936.438825462959</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45936.438825462959</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45936.438825462959</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45936.438825462959</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45936.438825462959</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45936.438825462959</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45936.438825462959</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45936.438825462959</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45936.438825462959</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45936.438825462959</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45936.438825462959</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45936.438825462959</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45936.438825462959</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45936.438825462959</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45936.438825462959</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45936.438825462959</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45936.438825462959</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45936.438825462959</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45936.438825462959</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45936.438825462959</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45936.438825462959</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45936.438825462959</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45936.438825462959</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45936.438825462959</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45936.438825462959</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45936.438825462959</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45936.438825462959</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45936.438825462959</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45936.438825462959</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45936.438825462959</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45936.438825462959</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45936.438825462959</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45936.438825462959</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45936.438825462959</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45936.438825462959</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45936.438825462959</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45936.438825462959</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45936.438825462959</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45936.438825462959</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45936.438825462959</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45936.438825462959</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45936.438825462959</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45936.438825462959</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45936.438825462959</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45936.438825462959</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45936.438825462959</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45936.438825462959</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45936.438825462959</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45936.438825462959</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45936.438825462959</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45936.438825462959</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45936.438825462959</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45936.438825462959</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45936.438825462959</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45936.438825462959</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45936.438825462959</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45936.438825462959</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45936.438825462959</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45936.438825462959</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45936.438825462959</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45936.438825462959</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45936.438825462959</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45936.438825462959</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45936.438825462959</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45936.438825462959</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45936.438825462959</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45936.438825462959</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45936.438825462959</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45936.438825462959</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45936.438825462959</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45936.438825462959</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45936.438825462959</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45936.438825462959</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45936.438825462959</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45936.438825462959</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45936.438825462959</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45936.438825462959</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45936.438825462959</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45936.438825462959</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45936.438825462959</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45936.438825462959</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45936.438825462959</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45936.438825462959</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45936.438825462959</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45936.438825462959</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45936.438825462959</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45936.438825462959</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45936.438825462959</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45936.438825462959</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45936.438825462959</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45936.438825462959</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45936.438825462959</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45936.438825462959</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45936.438825462959</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45936.438825462959</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45936.438825462959</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45936.438825462959</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45936.438825462959</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45936.438825462959</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45936.438825462959</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45936.438825462959</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45936.438825462959</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45936.438825462959</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45936.438825462959</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45936.438825462959</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45936.438825462959</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45936.438825462959</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45936.438825462959</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45936.438825462959</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45936.438825462959</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45936.438825462959</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45936.438825462959</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45936.438825462959</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45936.438825462959</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45936.438825462959</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45936.438825462959</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45936.438825462959</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45936.438825462959</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45936.438825462959</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45936.438825462959</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45936.438825462959</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45936.438825462959</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45936.438825462959</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45936.438825462959</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45936.438825462959</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45936.438825462959</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45936.438825462959</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45936.438825462959</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45936.438825462959</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45936.438825462959</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45936.438825462959</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45936.438825462959</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45936.438825462959</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45936.438825462959</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45936.438825462959</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45936.438825462959</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45936.438825462959</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45936.438825462959</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45936.438825462959</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45936.438825462959</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45936.438825462959</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45936.438825462959</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45936.438825462959</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45936.438825462959</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45936.438825462959</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45936.438825462959</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45936.438825462959</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45936.438825462959</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45936.438825462959</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45936.438825462959</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45936.438825462959</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45936.438825462959</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45936.438825462959</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45936.438825462959</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45936.438825462959</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45936.438825462959</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45936.438825462959</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45936.438825462959</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45936.438825462959</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45936.438825462959</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45936.438825462959</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45936.438825462959</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45936.438825462959</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45936.438825462959</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45936.438825462959</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45936.438825462959</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45936.438825462959</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45936.438825462959</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45936.438825462959</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45936.438825462959</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45936.438825462959</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45936.438825462959</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45936.438825462959</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45936.438825462959</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45936.438825462959</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45936.438825462959</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45936.438825462959</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45936.438825462959</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45936.438825462959</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45936.438825462959</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45936.438825462959</v>
      </c>
      <c r="H497" s="145"/>
      <c r="I497" s="141" t="str">
        <f>IFERROR(VLOOKUP(D497,DB!A:F,6,0),"")</f>
        <v/>
      </c>
      <c r="J497" s="141" t="str">
        <f>IFERROR(VLOOKUP(D497,DB!A:G,7,0),"")</f>
        <v/>
      </c>
      <c r="K497" s="148"/>
      <c r="L497" s="149" t="str">
        <f>IFERROR(VLOOKUP(D497,DB!A:I,9,0),"")</f>
        <v/>
      </c>
    </row>
    <row r="498" spans="1:12" ht="15" customHeight="1">
      <c r="A498" s="150"/>
      <c r="B498" s="151" t="str">
        <f>IFERROR(VLOOKUP(D498,DB!A:K,11,0),"")</f>
        <v/>
      </c>
      <c r="C498" s="152"/>
      <c r="D498" s="153"/>
      <c r="E498" s="154"/>
      <c r="F498" s="155"/>
      <c r="G498" s="156">
        <f ca="1">IFERROR(NOW()-F498,"")</f>
        <v>45936.438825462959</v>
      </c>
      <c r="H498" s="155"/>
      <c r="I498" s="151" t="str">
        <f>IFERROR(VLOOKUP(D498,DB!A:F,6,0),"")</f>
        <v/>
      </c>
      <c r="J498" s="151" t="str">
        <f>IFERROR(VLOOKUP(D498,DB!A:G,7,0),"")</f>
        <v/>
      </c>
      <c r="K498" s="157"/>
      <c r="L498" s="158" t="str">
        <f>IFERROR(VLOOKUP(D498,DB!A:I,9,0),"")</f>
        <v/>
      </c>
    </row>
  </sheetData>
  <dataValidations count="2">
    <dataValidation allowBlank="1" showInputMessage="1" showErrorMessage="1" sqref="E1" xr:uid="{A4F81451-56CC-4543-9497-104C4E44EE4B}"/>
    <dataValidation type="list" allowBlank="1" showInputMessage="1" showErrorMessage="1" sqref="E2:E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44.606765277771046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39048</v>
      </c>
      <c r="F3" s="38">
        <v>45926.188877314817</v>
      </c>
      <c r="G3" s="39">
        <f ca="1">IFERROR(NOW()-F3,"-")</f>
        <v>10.249948148142721</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1</v>
      </c>
      <c r="D4" s="37" t="s">
        <v>35624</v>
      </c>
      <c r="E4" s="37" t="s">
        <v>38964</v>
      </c>
      <c r="F4" s="38">
        <v>45936.163530092592</v>
      </c>
      <c r="G4" s="39">
        <f ca="1">IFERROR(NOW()-F4,"-")</f>
        <v>0.27529537036753027</v>
      </c>
      <c r="H4" s="38">
        <v>45936.070914351854</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45936.438825462959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45936.438825462959</v>
      </c>
      <c r="H6" s="38"/>
      <c r="I6" s="37" t="str">
        <f>IFERROR(VLOOKUP(D6,DB!A:F,6,0),"")</f>
        <v/>
      </c>
      <c r="J6" s="37" t="str">
        <f>IFERROR(VLOOKUP(D6,DB!A:G,7,0),"")</f>
        <v/>
      </c>
      <c r="K6" s="37"/>
      <c r="L6" s="37" t="str">
        <f>IFERROR(VLOOKUP(D6,DB!A:I,9,0),"")</f>
        <v/>
      </c>
      <c r="M6" s="136"/>
    </row>
    <row r="7" spans="1:13" ht="15">
      <c r="A7" s="37"/>
      <c r="B7" s="37" t="str">
        <f>IFERROR(VLOOKUP(D7,DB!A:K,11,0),"")</f>
        <v>R5</v>
      </c>
      <c r="C7" s="37"/>
      <c r="D7" s="37" t="s">
        <v>36130</v>
      </c>
      <c r="E7" s="37"/>
      <c r="F7" s="38"/>
      <c r="G7" s="39">
        <f ca="1">IFERROR(NOW()-F7,"-")</f>
        <v>45936.438825462959</v>
      </c>
      <c r="H7" s="38"/>
      <c r="I7" s="37" t="str">
        <f>IFERROR(VLOOKUP(D7,DB!A:F,6,0),"")</f>
        <v>SCECO</v>
      </c>
      <c r="J7" s="37" t="str">
        <f>IFERROR(VLOOKUP(D7,DB!A:G,7,0),"")</f>
        <v>Dead</v>
      </c>
      <c r="K7" s="37"/>
      <c r="L7" s="37" t="str">
        <f>IFERROR(VLOOKUP(D7,DB!A:I,9,0),"")</f>
        <v>Latis</v>
      </c>
      <c r="M7" s="136"/>
    </row>
    <row r="8" spans="1:13" ht="15">
      <c r="A8" s="37"/>
      <c r="B8" s="37" t="str">
        <f>IFERROR(VLOOKUP(D8,DB!A:K,11,0),"")</f>
        <v/>
      </c>
      <c r="C8" s="37"/>
      <c r="D8" s="37"/>
      <c r="E8" s="37"/>
      <c r="F8" s="38"/>
      <c r="G8" s="39">
        <f ca="1">IFERROR(NOW()-F8,"-")</f>
        <v>45936.438825462959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45936.438825462959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45936.438825462959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45936.438825462959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45936.438825462959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45936.438825462959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45936.438825462959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45936.438825462959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45936.438825462959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45936.438825462959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45936.438825462959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45936.438825462959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45936.438825462959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45936.438825462959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45936.438825462959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45936.438825462959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45936.438825462959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45936.438825462959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45936.438825462959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45936.438825462959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45936.438825462959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45936.438825462959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45936.438825462959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45936.438825462959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45936.438825462959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45936.438825462959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45936.438825462959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45936.438825462959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45936.438825462959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45936.438825462959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45936.438825462959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45936.438825462959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45936.438825462959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45936.438825462959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45936.438825462959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45936.438825462959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45936.438825462959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45936.438825462959</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45936.438825462959</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45936.438825462959</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45936.438825462959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45936.438825462959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45936.438825462959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45936.438825462959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45936.438825462959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45936.438825462959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45936.438825462959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45936.438825462959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45936.438825462959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45936.438825462959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45936.438825462959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45936.438825462959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45936.438825462959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45936.438825462959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45936.438825462959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45936.438825462959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45936.438825462959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45936.438825462959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45936.438825462959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45936.438825462959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45936.438825462959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45936.438825462959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45936.438825462959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45936.438825462959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45936.438825462959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45936.438825462959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45936.438825462959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45936.438825462959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45936.438825462959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45936.438825462959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45936.438825462959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45936.438825462959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45936.438825462959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45936.438825462959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45936.438825462959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45936.438825462959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45936.438825462959</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45936.438825462959</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45936.438825462959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45936.438825462959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45936.438825462959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45936.438825462959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45936.438825462959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45936.438825462959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45936.438825462959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45936.438825462959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45936.438825462959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45936.438825462959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45936.438825462959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45936.438825462959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45936.438825462959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45936.438825462959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45936.438825462959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45936.438825462959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45936.438825462959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45936.438825462959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45936.438825462959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45936.438825462959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45936.438825462959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45936.438825462959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45936.438825462959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45936.438825462959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45936.438825462959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45936.438825462959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45936.438825462959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45936.438825462959</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45936.438825462959</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45936.438825462959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45936.438825462959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45936.438825462959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45936.438825462959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45936.438825462959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45936.438825462959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45936.438825462959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45936.438825462959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45936.438825462959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45936.438825462959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45936.438825462959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45936.438825462959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45936.438825462959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45936.438825462959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45936.438825462959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45936.438825462959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45936.438825462959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45936.438825462959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45936.438825462959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45936.438825462959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45936.438825462959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45936.438825462959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45936.438825462959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45936.438825462959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45936.438825462959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45936.438825462959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45936.438825462959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45936.438825462959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45936.438825462959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45936.438825462959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45936.438825462959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45936.438825462959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45936.438825462959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45936.438825462959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45936.438825462959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45936.438825462959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45936.438825462959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45936.438825462959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45936.438825462959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45936.438825462959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45936.438825462959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45936.438825462959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45936.438825462959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45936.438825462959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45936.438825462959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45936.438825462959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45936.438825462959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45936.438825462959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45936.438825462959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45936.438825462959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45936.438825462959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45936.438825462959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45936.438825462959</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45936.438825462959</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9.6659782407368766</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45936.438825462959</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2.5578532407380408</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1.4965800925856456</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39083</v>
      </c>
      <c r="B6" s="120" t="str">
        <f>IFERROR(VLOOKUP(D6,DB!A:K,11,0),"")</f>
        <v>R6</v>
      </c>
      <c r="C6" s="122">
        <v>3</v>
      </c>
      <c r="D6" s="120" t="s">
        <v>37790</v>
      </c>
      <c r="E6" s="123" t="s">
        <v>39084</v>
      </c>
      <c r="F6" s="124"/>
      <c r="G6" s="89">
        <f ca="1">IFERROR(NOW()-F6,"-")</f>
        <v>45936.438825462959</v>
      </c>
      <c r="H6" s="124">
        <v>45936.378229166665</v>
      </c>
      <c r="I6" s="120" t="str">
        <f>IFERROR(VLOOKUP(D6,DB!A:F,6,0),"")</f>
        <v>SCECO</v>
      </c>
      <c r="J6" s="119" t="str">
        <f>IFERROR(VLOOKUP(D6,DB!A:G,7,0),"")</f>
        <v>Dead</v>
      </c>
      <c r="K6" s="125" t="s">
        <v>39085</v>
      </c>
      <c r="L6" s="126" t="str">
        <f>IFERROR(VLOOKUP(D6,DB!A:I,9,0),"")</f>
        <v>Latis</v>
      </c>
    </row>
    <row r="7" spans="1:16383" ht="31.5" customHeight="1">
      <c r="A7" s="121"/>
      <c r="B7" s="120" t="str">
        <f>IFERROR(VLOOKUP(D7,DB!A:K,11,0),"")</f>
        <v/>
      </c>
      <c r="C7" s="122"/>
      <c r="D7" s="120"/>
      <c r="E7" s="123"/>
      <c r="F7" s="124"/>
      <c r="G7" s="89">
        <f ca="1">IFERROR(NOW()-F7,"-")</f>
        <v>45936.438825462959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45936.438825462959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45936.438825462959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45936.438825462959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c r="E11" s="123"/>
      <c r="F11" s="124"/>
      <c r="G11" s="89">
        <f ca="1">IFERROR(NOW()-F11,"-")</f>
        <v>45936.438825462959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45936.438825462959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45936.438825462959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45936.438825462959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45936.438825462959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45936.438825462959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45936.438825462959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45936.438825462959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45936.438825462959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45936.438825462959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45936.438825462959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45936.438825462959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45936.438825462959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45936.438825462959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45936.438825462959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45936.438825462959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45936.438825462959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45936.438825462959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45936.438825462959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45936.438825462959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45936.438825462959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45936.438825462959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45936.438825462959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45936.438825462959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45936.438825462959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45936.438825462959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45936.438825462959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45936.438825462959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45936.438825462959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45936.438825462959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45936.438825462959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45936.438825462959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45936.438825462959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45936.438825462959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45936.438825462959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45936.438825462959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45936.438825462959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45936.438825462959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45936.438825462959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45936.438825462959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45936.438825462959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45936.438825462959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45936.438825462959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45936.438825462959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45936.438825462959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45936.438825462959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45936.438825462959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45936.438825462959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45936.438825462959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45936.438825462959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45936.438825462959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45936.438825462959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45936.438825462959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45936.438825462959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45936.438825462959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45936.438825462959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45936.438825462959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45936.438825462959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45936.438825462959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45936.438825462959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45936.438825462959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45936.438825462959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45936.438825462959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45936.438825462959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45936.438825462959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45936.438825462959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45936.438825462959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45936.438825462959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45936.438825462959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45936.438825462959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45936.438825462959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45936.438825462959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45936.438825462959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45936.438825462959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45936.438825462959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45936.438825462959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45936.438825462959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45936.438825462959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45936.438825462959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45936.438825462959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45936.438825462959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45936.438825462959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45936.438825462959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45936.438825462959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45936.438825462959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45936.438825462959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45936.438825462959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45936.438825462959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45936.438825462959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45936.438825462959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45936.438825462959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45936.438825462959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45936.438825462959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45936.438825462959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45936.438825462959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45936.438825462959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45936.438825462959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45936.438825462959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45936.438825462959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45936.438825462959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45936.438825462959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45936.438825462959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45936.438825462959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45936.438825462959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45936.438825462959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45936.438825462959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45936.438825462959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45936.438825462959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45936.438825462959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45936.438825462959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45936.438825462959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45936.438825462959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45936.438825462959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45936.438825462959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45936.438825462959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45936.438825462959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45936.438825462959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45936.438825462959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45936.438825462959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45936.438825462959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45936.438825462959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45936.438825462959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45936.438825462959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45936.438825462959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45936.438825462959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45936.438825462959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45936.438825462959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45936.438825462959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45936.438825462959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45936.438825462959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45936.438825462959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45936.438825462959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45936.438825462959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45936.438825462959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45936.438825462959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45936.438825462959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45936.438825462959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45936.438825462959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45936.438825462959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45936.438825462959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45936.438825462959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45936.438825462959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45936.438825462959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45936.438825462959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45936.438825462959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45936.438825462959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45936.438825462959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45936.438825462959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45936.438825462959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45936.438825462959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45936.438825462959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45936.438825462959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45936.438825462959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45936.438825462959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45936.438825462959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45936.438825462959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45936.438825462959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45936.438825462959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45936.438825462959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45936.438825462959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45936.438825462959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45936.438825462959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45936.438825462959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45936.438825462959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45936.438825462959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45936.438825462959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45936.438825462959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45936.438825462959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45936.438825462959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45936.438825462959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45936.438825462959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45936.438825462959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45936.438825462959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45936.438825462959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45936.438825462959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45936.438825462959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45936.438825462959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45936.438825462959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45936.438825462959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45936.438825462959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45936.438825462959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45936.438825462959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45936.438825462959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45936.438825462959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45936.438825462959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45936.438825462959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45936.438825462959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45936.438825462959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45936.438825462959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45936.438825462959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45936.438825462959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45936.438825462959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45936.438825462959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45936.438825462959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45936.438825462959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45936.438825462959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45936.438825462959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45936.438825462959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45936.438825462959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45936.438825462959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45936.438825462959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45936.438825462959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45936.438825462959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45936.438825462959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45936.438825462959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45936.438825462959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45936.438825462959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45936.438825462959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45936.438825462959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45936.438825462959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45936.438825462959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45936.438825462959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45936.438825462959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45936.438825462959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45936.438825462959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45936.438825462959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45936.438825462959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45936.438825462959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45936.438825462959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45936.438825462959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45936.438825462959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45936.438825462959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45936.438825462959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45936.438825462959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45936.438825462959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45936.438825462959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45936.438825462959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45936.438825462959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45936.438825462959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45936.438825462959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45936.438825462959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45936.438825462959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45936.438825462959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45936.438825462959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45936.438825462959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45936.438825462959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45936.438825462959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45936.438825462959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45936.438825462959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45936.438825462959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45936.438825462959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45936.438825462959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45936.438825462959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45936.438825462959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45936.438825462959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45936.438825462959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45936.438825462959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45936.438825462959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45936.438825462959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45936.438825462959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45936.438825462959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45936.438825462959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45936.438825462959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45936.438825462959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45936.438825462959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45936.438825462959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45936.438825462959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45936.438825462959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45936.438825462959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45936.438825462959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45936.438825462959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45936.438825462959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45936.438825462959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45936.438825462959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45936.438825462959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45936.438825462959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45936.438825462959</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2025-10-06T07:33:56Z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