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89" documentId="13_ncr:1_{F6CB121F-512D-4AA6-A0C1-0FB36C537598}" xr6:coauthVersionLast="47" xr6:coauthVersionMax="47" xr10:uidLastSave="{7E2BBDFE-11FF-4E64-9EF9-E11E5EA31D8C}"/>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<sst xmlns="http://schemas.openxmlformats.org/spreadsheetml/2006/main" count="178591" uniqueCount="39079">
  <si>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</si>
  <si>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</si>
  <si>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</si>
  <si>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</si>
  <si>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</si>
  <si>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</si>
  <si>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</si>
  <si>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</si>
  <si>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</si>
  <si>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</si>
  <si>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</si>
  <si>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</si>
  <si>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</si>
  <si>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</si>
  <si>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</si>
  <si>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</si>
  <si>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</si>
  <si>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</si>
  <si>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</si>
  <si>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</si>
  <si>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</si>
  <si>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</si>
  <si>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</si>
  <si>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</si>
  <si>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</si>
  <si>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</si>
  <si>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</si>
  <si>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</si>
  <si>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</si>
  <si>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</si>
  <si>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</si>
  <si>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</si>
  <si>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</si>
  <si>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</si>
  <si>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</si>
  <si>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</si>
  <si>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</si>
  <si>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</si>
  <si>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</si>
  <si>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</si>
  <si>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</si>
  <si>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</si>
  <si>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</si>
  <si>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</si>
  <si>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</si>
  <si>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</si>
  <si>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</si>
  <si>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</si>
  <si>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</si>
  <si>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</si>
  <si>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</si>
  <si>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</si>
  <si>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</si>
  <si>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</si>
  <si>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</si>
  <si>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</si>
  <si>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</si>
  <si>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</si>
  <si>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</si>
  <si>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</si>
  <si>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</si>
  <si>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</si>
  <si>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</si>
  <si>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</si>
  <si>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</si>
  <si>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</si>
  <si>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</si>
  <si>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</si>
  <si>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</si>
  <si>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</si>
  <si>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</si>
  <si>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</si>
  <si>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</si>
  <si>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</si>
  <si>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</si>
  <si>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</si>
  <si>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</si>
  <si>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</si>
  <si>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</si>
  <si>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</si>
  <si>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</si>
  <si>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</si>
  <si>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</si>
  <si>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</si>
  <si>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</si>
  <si>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</si>
  <si>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</si>
  <si>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</si>
  <si>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</si>
  <si>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</si>
  <si>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</si>
  <si>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</si>
  <si>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</si>
  <si>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</si>
  <si>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</si>
  <si>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</si>
  <si>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</si>
  <si>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</si>
  <si>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</si>
  <si>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</si>
  <si>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</si>
  <si>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</si>
  <si>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</si>
  <si>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</si>
  <si>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</si>
  <si>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</si>
  <si>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</si>
  <si>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</si>
  <si>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</si>
  <si>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</si>
  <si>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</si>
  <si>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</si>
  <si>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</si>
  <si>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</si>
  <si>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</si>
  <si>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</si>
  <si>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</si>
  <si>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</si>
  <si>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</si>
  <si>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</si>
  <si>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</si>
  <si>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</si>
  <si>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</si>
  <si>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</si>
  <si>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</si>
  <si>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</si>
  <si>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</si>
  <si>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</si>
  <si>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</si>
  <si>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</si>
  <si>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</si>
  <si>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</si>
  <si>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</si>
  <si>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</si>
  <si>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</si>
  <si>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</si>
  <si>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</si>
  <si>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</si>
  <si>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</si>
  <si>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</si>
  <si>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</si>
  <si>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</si>
  <si>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</si>
  <si>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</si>
  <si>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</si>
  <si>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</si>
  <si>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</si>
  <si>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</si>
  <si>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</si>
  <si>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</si>
  <si>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</si>
  <si>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</si>
  <si>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</si>
  <si>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</si>
  <si>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</si>
  <si>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</si>
  <si>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</si>
  <si>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</si>
  <si>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</si>
  <si>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</si>
  <si>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</si>
  <si>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</si>
  <si>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</si>
  <si>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</si>
  <si>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</si>
  <si>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</si>
  <si>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</si>
  <si>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</si>
  <si>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</si>
  <si>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</si>
  <si>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</si>
  <si>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</si>
  <si>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</si>
  <si>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</si>
  <si>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</si>
  <si>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</si>
  <si>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</si>
  <si>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</si>
  <si>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</si>
  <si>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</si>
  <si>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</si>
  <si>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</si>
  <si>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</si>
  <si>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</si>
  <si>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</si>
  <si>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</si>
  <si>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</si>
  <si>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</si>
  <si>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</si>
  <si>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</si>
  <si>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</si>
  <si>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</si>
  <si>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</si>
  <si>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</si>
  <si>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</si>
  <si>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</si>
  <si>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</si>
  <si>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</si>
  <si>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</si>
  <si>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</si>
  <si>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</si>
  <si>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</si>
  <si>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</si>
  <si>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</si>
  <si>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</si>
  <si>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</si>
  <si>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</si>
  <si>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</si>
  <si>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</si>
  <si>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</si>
  <si>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</si>
  <si>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</si>
  <si>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</si>
  <si>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</si>
  <si>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</si>
  <si>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</si>
  <si>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</si>
  <si>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</si>
  <si>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</si>
  <si>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</si>
  <si>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</si>
  <si>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</si>
  <si>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</si>
  <si>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</si>
  <si>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</si>
  <si>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</si>
  <si>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</si>
  <si>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</si>
  <si>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</si>
  <si>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</si>
  <si>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</si>
  <si>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</si>
  <si>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</si>
  <si>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</si>
  <si>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</si>
  <si>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</si>
  <si>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</si>
  <si>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</si>
  <si>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</si>
  <si>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</si>
  <si>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</si>
  <si>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</si>
  <si>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</si>
  <si>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</si>
  <si>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</si>
  <si>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</si>
  <si>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</si>
  <si>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</si>
  <si>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</si>
  <si>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</si>
  <si>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</si>
  <si>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</si>
  <si>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</si>
  <si>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</si>
  <si>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</si>
  <si>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</si>
  <si>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</si>
  <si>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</si>
  <si>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</si>
  <si>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</si>
  <si>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</si>
  <si>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</si>
  <si>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</si>
  <si>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</si>
  <si>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</si>
  <si>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</si>
  <si>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</si>
  <si>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</si>
  <si>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</si>
  <si>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</si>
  <si>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</si>
  <si>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</si>
  <si>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</si>
  <si>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</si>
  <si>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</si>
  <si>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</si>
  <si>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</si>
  <si>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</si>
  <si>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</si>
  <si>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</si>
  <si>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</si>
  <si>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</si>
  <si>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</si>
  <si>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</si>
  <si>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</si>
  <si>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</si>
  <si>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</si>
  <si>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</si>
  <si>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</si>
  <si>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</si>
  <si>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</si>
  <si>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</si>
  <si>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</si>
  <si>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</si>
  <si>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</si>
  <si>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</si>
  <si>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</si>
  <si>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</si>
  <si>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</si>
  <si>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</si>
  <si>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</si>
  <si>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</si>
  <si>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</si>
  <si>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</si>
  <si>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</si>
  <si>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</si>
  <si>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</si>
  <si>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</si>
  <si>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</si>
  <si>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</si>
  <si>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</si>
  <si>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</si>
  <si>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</si>
  <si>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</si>
  <si>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</si>
  <si>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</si>
  <si>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</si>
  <si>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</si>
  <si>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</si>
  <si>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</si>
  <si>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</si>
  <si>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</si>
  <si>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</si>
  <si>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</si>
  <si>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</si>
  <si>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</si>
  <si>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</si>
  <si>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</si>
  <si>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</si>
  <si>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</si>
  <si>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</si>
  <si>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</si>
  <si>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</si>
  <si>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</si>
  <si>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</si>
  <si>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</si>
  <si>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</si>
  <si>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</si>
  <si>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</si>
  <si>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</si>
  <si>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</si>
  <si>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</si>
  <si>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</si>
  <si>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</si>
  <si>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</si>
  <si>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</si>
  <si>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</si>
  <si>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</si>
  <si>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</si>
  <si>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</si>
  <si>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</si>
  <si>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</si>
  <si>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</si>
  <si>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</si>
  <si>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</si>
  <si>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</si>
  <si>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</si>
  <si>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</si>
  <si>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</si>
  <si>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</si>
  <si>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</si>
  <si>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</si>
  <si>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</si>
  <si>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</si>
  <si>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</si>
  <si>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</si>
  <si>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</si>
  <si>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</si>
  <si>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</si>
  <si>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</si>
  <si>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</si>
  <si>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</si>
  <si>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</si>
  <si>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</si>
  <si>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</si>
  <si>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</si>
  <si>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</si>
  <si>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</si>
  <si>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</si>
  <si>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</si>
  <si>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</si>
  <si>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</si>
  <si>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</si>
  <si>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</si>
  <si>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</si>
  <si>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</si>
  <si>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</si>
  <si>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</si>
  <si>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</si>
  <si>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</si>
  <si>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</si>
  <si>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</si>
  <si>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</si>
  <si>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</si>
  <si>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</si>
  <si>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</si>
  <si>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</si>
  <si>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</si>
  <si>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</si>
  <si>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</si>
  <si>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</si>
  <si>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</si>
  <si>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</si>
  <si>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</si>
  <si>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</si>
  <si>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</si>
  <si>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</si>
  <si>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</si>
  <si>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</si>
  <si>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</si>
  <si>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</si>
  <si>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</si>
  <si>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</si>
  <si>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</si>
  <si>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</si>
  <si>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</si>
  <si>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</si>
  <si>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</si>
  <si>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</si>
  <si>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</si>
  <si>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</si>
  <si>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</si>
  <si>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</si>
  <si>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</si>
  <si>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</si>
  <si>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</si>
  <si>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</si>
  <si>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</si>
  <si>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</si>
  <si>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</si>
  <si>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</si>
  <si>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</si>
  <si>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</si>
  <si>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</si>
  <si>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</si>
  <si>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</si>
  <si>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</si>
  <si>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</si>
  <si>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</si>
  <si>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</si>
  <si>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</si>
  <si>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</si>
  <si>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</si>
  <si>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</si>
  <si>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</si>
  <si>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</si>
  <si>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</si>
  <si>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</si>
  <si>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</si>
  <si>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</si>
  <si>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</si>
  <si>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</si>
  <si>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</si>
  <si>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</si>
  <si>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</si>
  <si>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</si>
  <si>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</si>
  <si>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</si>
  <si>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</si>
  <si>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</si>
  <si>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</si>
  <si>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</si>
  <si>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</si>
  <si>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</si>
  <si>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</si>
  <si>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</si>
  <si>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</si>
  <si>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</si>
  <si>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</si>
  <si>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</si>
  <si>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</si>
  <si>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</si>
  <si>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</si>
  <si>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</si>
  <si>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</si>
  <si>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</si>
  <si>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</si>
  <si>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</si>
  <si>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</si>
  <si>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</si>
  <si>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</si>
  <si>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</si>
  <si>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</si>
  <si>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</si>
  <si>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</si>
  <si>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</si>
  <si>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</si>
  <si>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</si>
  <si>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</si>
  <si>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</si>
  <si>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</si>
  <si>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</si>
  <si>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</si>
  <si>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</si>
  <si>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</si>
  <si>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</si>
  <si>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</si>
  <si>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</si>
  <si>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</si>
  <si>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</si>
  <si>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</si>
  <si>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</si>
  <si>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</si>
  <si>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</si>
  <si>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</si>
  <si>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</si>
  <si>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</si>
  <si>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</si>
  <si>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</si>
  <si>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</si>
  <si>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</si>
  <si>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</si>
  <si>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</si>
  <si>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</si>
  <si>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</si>
  <si>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</si>
  <si>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</si>
  <si>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</si>
  <si>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</si>
  <si>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</si>
  <si>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</si>
  <si>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</si>
  <si>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</si>
  <si>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</si>
  <si>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</si>
  <si>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</si>
  <si>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</si>
  <si>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</si>
  <si>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</si>
  <si>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</si>
  <si>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</si>
  <si>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</si>
  <si>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</si>
  <si>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</si>
  <si>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</si>
  <si>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</si>
  <si>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</si>
  <si>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</si>
  <si>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</si>
  <si>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</si>
  <si>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</si>
  <si>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</si>
  <si>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</si>
  <si>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</si>
  <si>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</si>
  <si>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</si>
  <si>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</si>
  <si>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</si>
  <si>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</si>
  <si>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</si>
  <si>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</si>
  <si>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</si>
  <si>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</si>
  <si>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</si>
  <si>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</si>
  <si>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</si>
  <si>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</si>
  <si>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</si>
  <si>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</si>
  <si>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</si>
  <si>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</si>
  <si>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</si>
  <si>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</si>
  <si>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</si>
  <si>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</si>
  <si>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</si>
  <si>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</si>
  <si>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</si>
  <si>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</si>
  <si>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</si>
  <si>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</si>
  <si>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</si>
  <si>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</si>
  <si>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</si>
  <si>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</si>
  <si>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</si>
  <si>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</si>
  <si>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</si>
  <si>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</si>
  <si>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</si>
  <si>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</si>
  <si>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</si>
  <si>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</si>
  <si>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</si>
  <si>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</si>
  <si>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</si>
  <si>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</si>
  <si>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</si>
  <si>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</si>
  <si>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</si>
  <si>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</si>
  <si>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</si>
  <si>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</si>
  <si>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</si>
  <si>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</si>
  <si>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</si>
  <si>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</si>
  <si>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</si>
  <si>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</si>
  <si>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</si>
  <si>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</si>
  <si>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</si>
  <si>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</si>
  <si>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</si>
  <si>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</si>
  <si>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</si>
  <si>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</si>
  <si>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</si>
  <si>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</si>
  <si>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</si>
  <si>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</si>
  <si>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</si>
  <si>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</si>
  <si>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</si>
  <si>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</si>
  <si>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</si>
  <si>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</si>
  <si>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</si>
  <si>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</si>
  <si>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</si>
  <si>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</si>
  <si>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</si>
  <si>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</si>
  <si>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</si>
  <si>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</si>
  <si>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</si>
  <si>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</si>
  <si>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</si>
  <si>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</si>
  <si>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</si>
  <si>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</si>
  <si>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</si>
  <si>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</si>
  <si>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</si>
  <si>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</si>
  <si>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</si>
  <si>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</si>
  <si>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</si>
  <si>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</si>
  <si>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</si>
  <si>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</si>
  <si>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</si>
  <si>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</si>
  <si>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</si>
  <si>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</si>
  <si>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</si>
  <si>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</si>
  <si>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</si>
  <si>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</si>
  <si>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</si>
  <si>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</si>
  <si>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</si>
  <si>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</si>
  <si>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</si>
  <si>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</si>
  <si>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</si>
  <si>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</si>
  <si>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</si>
  <si>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</si>
  <si>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</si>
  <si>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</si>
  <si>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</si>
  <si>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</si>
  <si>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</si>
  <si>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</si>
  <si>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</si>
  <si>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</si>
  <si>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</si>
  <si>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</si>
  <si>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</si>
  <si>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</si>
  <si>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</si>
  <si>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</si>
  <si>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</si>
  <si>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</si>
  <si>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</si>
  <si>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</si>
  <si>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</si>
  <si>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</si>
  <si>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</si>
  <si>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</si>
  <si>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</si>
  <si>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</si>
  <si>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</si>
  <si>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</si>
  <si>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</si>
  <si>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</si>
  <si>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</si>
  <si>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</si>
  <si>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</si>
  <si>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</si>
  <si>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</si>
  <si>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</si>
  <si>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</si>
  <si>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</si>
  <si>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</si>
  <si>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</si>
  <si>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</si>
  <si>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</si>
  <si>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</si>
  <si>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</si>
  <si>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</si>
  <si>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</si>
  <si>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</si>
  <si>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</si>
  <si>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</si>
  <si>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</si>
  <si>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</si>
  <si>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</si>
  <si>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</si>
  <si>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</si>
  <si>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</si>
  <si>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</si>
  <si>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</si>
  <si>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</si>
  <si>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</si>
  <si>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</si>
  <si>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</si>
  <si>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</si>
  <si>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</si>
  <si>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</si>
  <si>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</si>
  <si>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</si>
  <si>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</si>
  <si>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</si>
  <si>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</si>
  <si>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</si>
  <si>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</si>
  <si>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</si>
  <si>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</si>
  <si>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</si>
  <si>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</si>
  <si>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</si>
  <si>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</si>
  <si>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</si>
  <si>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</si>
  <si>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</si>
  <si>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</si>
  <si>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</si>
  <si>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</si>
  <si>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</si>
  <si>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</si>
  <si>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</si>
  <si>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</si>
  <si>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</si>
  <si>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</si>
  <si>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</si>
  <si>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</si>
  <si>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</si>
  <si>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</si>
  <si>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</si>
  <si>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</si>
  <si>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</si>
  <si>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</si>
  <si>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</si>
  <si>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</si>
  <si>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</si>
  <si>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</si>
  <si>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</si>
  <si>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</si>
  <si>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</si>
  <si>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</si>
  <si>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</si>
  <si>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</si>
  <si>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</si>
  <si>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</si>
  <si>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</si>
  <si>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</si>
  <si>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</si>
  <si>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</si>
  <si>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</si>
  <si>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</si>
  <si>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</si>
  <si>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</si>
  <si>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</si>
  <si>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</si>
  <si>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</si>
  <si>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</si>
  <si>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</si>
  <si>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</si>
  <si>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</si>
  <si>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</si>
  <si>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</si>
  <si>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</si>
  <si>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</si>
  <si>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</si>
  <si>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</si>
  <si>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</si>
  <si>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</si>
  <si>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</si>
  <si>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</si>
  <si>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</si>
  <si>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</si>
  <si>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</si>
  <si>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</si>
  <si>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</si>
  <si>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</si>
  <si>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</si>
  <si>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</si>
  <si>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</si>
  <si>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</si>
  <si>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</si>
  <si>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</si>
  <si>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</si>
  <si>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</si>
  <si>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</si>
  <si>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</si>
  <si>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</si>
  <si>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</si>
  <si>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</si>
  <si>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</si>
  <si>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</si>
  <si>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</si>
  <si>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</si>
  <si>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</si>
  <si>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</si>
  <si>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</si>
  <si>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</si>
  <si>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</si>
  <si>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</si>
  <si>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</si>
  <si>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</si>
  <si>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</si>
  <si>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</si>
  <si>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</si>
  <si>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</si>
  <si>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</si>
  <si>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</si>
  <si>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</si>
  <si>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</si>
  <si>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</si>
  <si>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</si>
  <si>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</si>
  <si>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</si>
  <si>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</si>
  <si>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</si>
  <si>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</si>
  <si>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</si>
  <si>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</si>
  <si>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</si>
  <si>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</si>
  <si>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</si>
  <si>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</si>
  <si>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</si>
  <si>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</si>
  <si>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</si>
  <si>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</si>
  <si>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</si>
  <si>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</si>
  <si>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</si>
  <si>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</si>
  <si>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</si>
  <si>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</si>
  <si>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</si>
  <si>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</si>
  <si>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</si>
  <si>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</si>
  <si>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</si>
  <si>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</si>
  <si>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</si>
  <si>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</si>
  <si>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</si>
  <si>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</si>
  <si>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</si>
  <si>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</si>
  <si>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</si>
  <si>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</si>
  <si>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</si>
  <si>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</si>
  <si>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</si>
  <si>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</si>
  <si>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</si>
  <si>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</si>
  <si>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</si>
  <si>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</si>
  <si>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</si>
  <si>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</si>
  <si>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</si>
  <si>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</si>
  <si>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</si>
  <si>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</si>
  <si>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</si>
  <si>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</si>
  <si>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</si>
  <si>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</si>
  <si>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</si>
  <si>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</si>
  <si>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</si>
  <si>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</si>
  <si>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</si>
  <si>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</si>
  <si>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</si>
  <si>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</si>
  <si>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</si>
  <si>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</si>
  <si>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</si>
  <si>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</si>
  <si>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</si>
  <si>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</si>
  <si>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</si>
  <si>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</si>
  <si>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</si>
  <si>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</si>
  <si>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</si>
  <si>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</si>
  <si>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</si>
  <si>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</si>
  <si>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</si>
  <si>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</si>
  <si>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</si>
  <si>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</si>
  <si>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</si>
  <si>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</si>
  <si>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</si>
  <si>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</si>
  <si>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</si>
  <si>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</si>
  <si>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</si>
  <si>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</si>
  <si>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</si>
  <si>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</si>
  <si>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</si>
  <si>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</si>
  <si>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</si>
  <si>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</si>
  <si>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</si>
  <si>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</si>
  <si>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</si>
  <si>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</si>
  <si>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</si>
  <si>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</si>
  <si>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</si>
  <si>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</si>
  <si>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</si>
  <si>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</si>
  <si>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</si>
  <si>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</si>
  <si>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</si>
  <si>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</si>
  <si>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</si>
  <si>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</si>
  <si>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</si>
  <si>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</si>
  <si>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</si>
  <si>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</si>
  <si>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</si>
  <si>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</si>
  <si>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</si>
  <si>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</si>
  <si>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</si>
  <si>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</si>
  <si>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</si>
  <si>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</si>
  <si>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</si>
  <si>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</si>
  <si>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</si>
  <si>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</si>
  <si>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</si>
  <si>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</si>
  <si>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</si>
  <si>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</si>
  <si>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</si>
  <si>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</si>
  <si>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</si>
  <si>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</si>
  <si>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</si>
  <si>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</si>
  <si>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</si>
  <si>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</si>
  <si>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</si>
  <si>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</si>
  <si>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</si>
  <si>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</si>
  <si>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</si>
  <si>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</si>
  <si>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</si>
  <si>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</si>
  <si>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</si>
  <si>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</si>
  <si>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</si>
  <si>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</si>
  <si>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</si>
  <si>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</si>
  <si>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</si>
  <si>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</si>
  <si>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</si>
  <si>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</si>
  <si>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</si>
  <si>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</si>
  <si>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</si>
  <si>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</si>
  <si>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</si>
  <si>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</si>
  <si>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</si>
  <si>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</si>
  <si>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</si>
  <si>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</si>
  <si>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</si>
  <si>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</si>
  <si>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</si>
  <si>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</si>
  <si>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</si>
  <si>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</si>
  <si>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</si>
  <si>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</si>
  <si>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</si>
  <si>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</si>
  <si>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</si>
  <si>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</si>
  <si>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</si>
  <si>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</si>
  <si>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</si>
  <si>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</si>
  <si>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</si>
  <si>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</si>
  <si>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</si>
  <si>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</si>
  <si>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</si>
  <si>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</si>
  <si>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</si>
  <si>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</si>
  <si>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</si>
  <si>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</si>
  <si>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</si>
  <si>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</si>
  <si>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</si>
  <si>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</si>
  <si>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</si>
  <si>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</si>
  <si>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</si>
  <si>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</si>
  <si>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</si>
  <si>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</si>
  <si>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</si>
  <si>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</si>
  <si>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</si>
  <si>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</si>
  <si>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</si>
  <si>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</si>
  <si>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</si>
  <si>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</si>
  <si>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</si>
  <si>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</si>
  <si>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</si>
  <si>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</si>
  <si>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</si>
  <si>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</si>
  <si>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</si>
  <si>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</si>
  <si>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</si>
  <si>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</si>
  <si>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</si>
  <si>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</si>
  <si>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</si>
  <si>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</si>
  <si>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</si>
  <si>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</si>
  <si>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</si>
  <si>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</si>
  <si>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</si>
  <si>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</si>
  <si>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</si>
  <si>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</si>
  <si>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</si>
  <si>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</si>
  <si>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</si>
  <si>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</si>
  <si>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</si>
  <si>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</si>
  <si>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</si>
  <si>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</si>
  <si>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</si>
  <si>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</si>
  <si>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</si>
  <si>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</si>
  <si>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</si>
  <si>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</si>
  <si>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</si>
  <si>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</si>
  <si>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</si>
  <si>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</si>
  <si>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</si>
  <si>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</si>
  <si>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</si>
  <si>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</si>
  <si>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</si>
  <si>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</si>
  <si>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</si>
  <si>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</si>
  <si>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</si>
  <si>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</si>
  <si>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</si>
  <si>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</si>
  <si>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</si>
  <si>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</si>
  <si>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</si>
  <si>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</si>
  <si>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</si>
  <si>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</si>
  <si>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</si>
  <si>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</si>
  <si>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</si>
  <si>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</si>
  <si>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</si>
  <si>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</si>
  <si>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</si>
  <si>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</si>
  <si>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</si>
  <si>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</si>
  <si>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</si>
  <si>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</si>
  <si>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</si>
  <si>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</si>
  <si>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</si>
  <si>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</si>
  <si>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</si>
  <si>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</si>
  <si>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</si>
  <si>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</si>
  <si>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</si>
  <si>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</si>
  <si>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</si>
  <si>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</si>
  <si>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</si>
  <si>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</si>
  <si>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</si>
  <si>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</si>
  <si>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</si>
  <si>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</si>
  <si>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</si>
  <si>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</si>
  <si>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</si>
  <si>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</si>
  <si>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</si>
  <si>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</si>
  <si>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</si>
  <si>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</si>
  <si>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</si>
  <si>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</si>
  <si>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</si>
  <si>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</si>
  <si>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</si>
  <si>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</si>
  <si>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</si>
  <si>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</si>
  <si>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</si>
  <si>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</si>
  <si>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</si>
  <si>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</si>
  <si>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</si>
  <si>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</si>
  <si>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</si>
  <si>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</si>
  <si>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</si>
  <si>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</si>
  <si>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</si>
  <si>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</si>
  <si>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</si>
  <si>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</si>
  <si>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</si>
  <si>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</si>
  <si>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</si>
  <si>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</si>
  <si>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</si>
  <si>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</si>
  <si>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</si>
  <si>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</si>
  <si>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</si>
  <si>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</si>
  <si>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</si>
  <si>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</si>
  <si>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</si>
  <si>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</si>
  <si>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</si>
  <si>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</si>
  <si>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</si>
  <si>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</si>
  <si>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</si>
  <si>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</si>
  <si>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</si>
  <si>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</si>
  <si>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</si>
  <si>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</si>
  <si>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</si>
  <si>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</si>
  <si>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</si>
  <si>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</si>
  <si>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</si>
  <si>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</si>
  <si>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</si>
  <si>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</si>
  <si>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</si>
  <si>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</si>
  <si>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</si>
  <si>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</si>
  <si>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</si>
  <si>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</si>
  <si>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</si>
  <si>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</si>
  <si>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</si>
  <si>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</si>
  <si>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</si>
  <si>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</si>
  <si>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</si>
  <si>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</si>
  <si>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</si>
  <si>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</si>
  <si>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</si>
  <si>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</si>
  <si>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</si>
  <si>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</si>
  <si>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</si>
  <si>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</si>
  <si>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</si>
  <si>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</si>
  <si>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</si>
  <si>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</si>
  <si>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</si>
  <si>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</si>
  <si>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</si>
  <si>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</si>
  <si>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</si>
  <si>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</si>
  <si>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</si>
  <si>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</si>
  <si>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</si>
  <si>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</si>
  <si>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</si>
  <si>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</si>
  <si>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</si>
  <si>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</si>
  <si>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</si>
  <si>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</si>
  <si>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</si>
  <si>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</si>
  <si>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</si>
  <si>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</si>
  <si>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</si>
  <si>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</si>
  <si>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</si>
  <si>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</si>
  <si>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</si>
  <si>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</si>
  <si>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</si>
  <si>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</si>
  <si>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</si>
  <si>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</si>
  <si>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</si>
  <si>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</si>
  <si>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</si>
  <si>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</si>
  <si>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</si>
  <si>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</si>
  <si>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</si>
  <si>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</si>
  <si>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</si>
  <si>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</si>
  <si>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</si>
  <si>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</si>
  <si>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</si>
  <si>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</si>
  <si>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</si>
  <si>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</si>
  <si>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</si>
  <si>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</si>
  <si>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</si>
  <si>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</si>
  <si>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</si>
  <si>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</si>
  <si>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</si>
  <si>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</si>
  <si>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</si>
  <si>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</si>
  <si>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</si>
  <si>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</si>
  <si>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</si>
  <si>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</si>
  <si>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</si>
  <si>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</si>
  <si>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</si>
  <si>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</si>
  <si>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</si>
  <si>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</si>
  <si>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</si>
  <si>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</si>
  <si>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</si>
  <si>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</si>
  <si>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</si>
  <si>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</si>
  <si>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</si>
  <si>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</si>
  <si>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</si>
  <si>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</si>
  <si>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</si>
  <si>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</si>
  <si>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</si>
  <si>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</si>
  <si>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</si>
  <si>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</si>
  <si>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</si>
  <si>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</si>
  <si>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</si>
  <si>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</si>
  <si>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</si>
  <si>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</si>
  <si>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</si>
  <si>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</si>
  <si>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</si>
  <si>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</si>
  <si>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</si>
  <si>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</si>
  <si>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</si>
  <si>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</si>
  <si>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</si>
  <si>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</si>
  <si>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</si>
  <si>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</si>
  <si>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</si>
  <si>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</si>
  <si>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</si>
  <si>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</si>
  <si>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</si>
  <si>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</si>
  <si>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</si>
  <si>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</si>
  <si>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</si>
  <si>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</si>
  <si>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</si>
  <si>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</si>
  <si>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</si>
  <si>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</si>
  <si>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</si>
  <si>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</si>
  <si>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</si>
  <si>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</si>
  <si>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</si>
  <si>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</si>
  <si>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</si>
  <si>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</si>
  <si>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</si>
  <si>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</si>
  <si>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</si>
  <si>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</si>
  <si>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</si>
  <si>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</si>
  <si>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</si>
  <si>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</si>
  <si>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</si>
  <si>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</si>
  <si>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</si>
  <si>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</si>
  <si>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</si>
  <si>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</si>
  <si>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</si>
  <si>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</si>
  <si>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</si>
  <si>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</si>
  <si>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</si>
  <si>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</si>
  <si>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</si>
  <si>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</si>
  <si>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</si>
  <si>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</si>
  <si>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</si>
  <si>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</si>
  <si>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</si>
  <si>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</si>
  <si>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</si>
  <si>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</si>
  <si>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</si>
  <si>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</si>
  <si>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</si>
  <si>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</si>
  <si>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</si>
  <si>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</si>
  <si>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</si>
  <si>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</si>
  <si>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</si>
  <si>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</si>
  <si>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</si>
  <si>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</si>
  <si>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</si>
  <si>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</si>
  <si>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</si>
  <si>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</si>
  <si>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</si>
  <si>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</si>
  <si>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</si>
  <si>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</si>
  <si>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</si>
  <si>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</si>
  <si>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</si>
  <si>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</si>
  <si>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</si>
  <si>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</si>
  <si>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</si>
  <si>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</si>
  <si>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</si>
  <si>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</si>
  <si>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</si>
  <si>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</si>
  <si>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</si>
  <si>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</si>
  <si>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</si>
  <si>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</si>
  <si>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</si>
  <si>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</si>
  <si>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</si>
  <si>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</si>
  <si>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</si>
  <si>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</si>
  <si>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</si>
  <si>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</si>
  <si>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</si>
  <si>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</si>
  <si>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</si>
  <si>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</si>
  <si>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</si>
  <si>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</si>
  <si>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</si>
  <si>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</si>
  <si>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</si>
  <si>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</si>
  <si>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</si>
  <si>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</si>
  <si>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</si>
  <si>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</si>
  <si>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</si>
  <si>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</si>
  <si>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</si>
  <si>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</si>
  <si>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</si>
  <si>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</si>
  <si>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</si>
  <si>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</si>
  <si>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</si>
  <si>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</si>
  <si>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</si>
  <si>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</si>
  <si>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</si>
  <si>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</si>
  <si>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</si>
  <si>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</si>
  <si>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</si>
  <si>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</si>
  <si>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</si>
  <si>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</si>
  <si>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</si>
  <si>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</si>
  <si>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</si>
  <si>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</si>
  <si>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</si>
  <si>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</si>
  <si>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</si>
  <si>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</si>
  <si>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</si>
  <si>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</si>
  <si>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</si>
  <si>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</si>
  <si>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</si>
  <si>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</si>
  <si>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</si>
  <si>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</si>
  <si>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</si>
  <si>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</si>
  <si>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</si>
  <si>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</si>
  <si>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</si>
  <si>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</si>
  <si>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</si>
  <si>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</si>
  <si>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</si>
  <si>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</si>
  <si>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</si>
  <si>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</si>
  <si>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</si>
  <si>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</si>
  <si>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</si>
  <si>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</si>
  <si>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</si>
  <si>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</si>
  <si>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</si>
  <si>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</si>
  <si>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</si>
  <si>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</si>
  <si>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</si>
  <si>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</si>
  <si>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</si>
  <si>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</si>
  <si>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</si>
  <si>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</si>
  <si>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</si>
  <si>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</si>
  <si>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</si>
  <si>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</si>
  <si>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</si>
  <si>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</si>
  <si>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</si>
  <si>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</si>
  <si>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</si>
  <si>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</si>
  <si>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</si>
  <si>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</si>
  <si>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</si>
  <si>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</si>
  <si>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</si>
  <si>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</si>
  <si>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</si>
  <si>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</si>
  <si>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</si>
  <si>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</si>
  <si>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</si>
  <si>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</si>
  <si>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</si>
  <si>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</si>
  <si>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</si>
  <si>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</si>
  <si>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</si>
  <si>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</si>
  <si>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</si>
  <si>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</si>
  <si>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</si>
  <si>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</si>
  <si>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</si>
  <si>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</si>
  <si>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</si>
  <si>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</si>
  <si>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</si>
  <si>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</si>
  <si>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</si>
  <si>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</si>
  <si>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</si>
  <si>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</si>
  <si>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</si>
  <si>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</si>
  <si>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</si>
  <si>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</si>
  <si>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</si>
  <si>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</si>
  <si>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</si>
  <si>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</si>
  <si>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</si>
  <si>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</si>
  <si>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</si>
  <si>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</si>
  <si>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</si>
  <si>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</si>
  <si>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</si>
  <si>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</si>
  <si>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</si>
  <si>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</si>
  <si>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</si>
  <si>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</si>
  <si>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</si>
  <si>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</si>
  <si>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</si>
  <si>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</si>
  <si>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</si>
  <si>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</si>
  <si>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</si>
  <si>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</si>
  <si>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</si>
  <si>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</si>
  <si>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</si>
  <si>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</si>
  <si>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</si>
  <si>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</si>
  <si>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</si>
  <si>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</si>
  <si>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</si>
  <si>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</si>
  <si>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</si>
  <si>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</si>
  <si>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</si>
  <si>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</si>
  <si>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</si>
  <si>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</si>
  <si>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</si>
  <si>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</si>
  <si>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</si>
  <si>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</si>
  <si>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</si>
  <si>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</si>
  <si>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</si>
  <si>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</si>
  <si>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</si>
  <si>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</si>
  <si>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</si>
  <si>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</si>
  <si>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</si>
  <si>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</si>
  <si>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</si>
  <si>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</si>
  <si>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</si>
  <si>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</si>
  <si>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</si>
  <si>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</si>
  <si>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</si>
  <si>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</si>
  <si>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</si>
  <si>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</si>
  <si>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</si>
  <si>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</si>
  <si>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</si>
  <si>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</si>
  <si>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</si>
  <si>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</si>
  <si>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</si>
  <si>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</si>
  <si>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</si>
  <si>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</si>
  <si>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</si>
  <si>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</si>
  <si>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</si>
  <si>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</si>
  <si>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</si>
  <si>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</si>
  <si>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</si>
  <si>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</si>
  <si>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</si>
  <si>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</si>
  <si>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</si>
  <si>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</si>
  <si>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</si>
  <si>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</si>
  <si>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</si>
  <si>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</si>
  <si>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</si>
  <si>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</si>
  <si>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</si>
  <si>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</si>
  <si>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</si>
  <si>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</si>
  <si>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</si>
  <si>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</si>
  <si>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</si>
  <si>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</si>
  <si>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</si>
  <si>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</si>
  <si>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</si>
  <si>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</si>
  <si>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</si>
  <si>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</si>
  <si>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</si>
  <si>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</si>
  <si>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</si>
  <si>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</si>
  <si>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</si>
  <si>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</si>
  <si>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</si>
  <si>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</si>
  <si>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</si>
  <si>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</si>
  <si>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</si>
  <si>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</si>
  <si>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</si>
  <si>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</si>
  <si>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</si>
  <si>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</si>
  <si>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</si>
  <si>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</si>
  <si>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</si>
  <si>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</si>
  <si>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</si>
  <si>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</si>
  <si>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</si>
  <si>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</si>
  <si>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</si>
  <si>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</si>
  <si>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</si>
  <si>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</si>
  <si>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</si>
  <si>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</si>
  <si>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</si>
  <si>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</si>
  <si>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</si>
  <si>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</si>
  <si>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</si>
  <si>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</si>
  <si>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</si>
  <si>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</si>
  <si>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</si>
  <si>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</si>
  <si>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</si>
  <si>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</si>
  <si>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</si>
  <si>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</si>
  <si>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</si>
  <si>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</si>
  <si>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</si>
  <si>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</si>
  <si>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</si>
  <si>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</si>
  <si>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</si>
  <si>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</si>
  <si>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</si>
  <si>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</si>
  <si>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</si>
  <si>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</si>
  <si>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</si>
  <si>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</si>
  <si>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</si>
  <si>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</si>
  <si>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</si>
  <si>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</si>
  <si>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</si>
  <si>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</si>
  <si>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</si>
  <si>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</si>
  <si>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</si>
  <si>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</si>
  <si>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</si>
  <si>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</si>
  <si>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</si>
  <si>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</si>
  <si>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</si>
  <si>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</si>
  <si>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</si>
  <si>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</si>
  <si>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</si>
  <si>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</si>
  <si>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</si>
  <si>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</si>
  <si>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</si>
  <si>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</si>
  <si>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</si>
  <si>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</si>
  <si>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</si>
  <si>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</si>
  <si>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</si>
  <si>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</si>
  <si>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</si>
  <si>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</si>
  <si>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</si>
  <si>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</si>
  <si>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</si>
  <si>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</si>
  <si>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</si>
  <si>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</si>
  <si>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</si>
  <si>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</si>
  <si>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</si>
  <si>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</si>
  <si>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</si>
  <si>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</si>
  <si>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</si>
  <si>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</si>
  <si>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</si>
  <si>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</si>
  <si>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</si>
  <si>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</si>
  <si>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</si>
  <si>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</si>
  <si>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</si>
  <si>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</si>
  <si>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</si>
  <si>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</si>
  <si>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</si>
  <si>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</si>
  <si>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</si>
  <si>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</si>
  <si>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</si>
  <si>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</si>
  <si>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</si>
  <si>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</si>
  <si>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</si>
  <si>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</si>
  <si>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</si>
  <si>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</si>
  <si>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</si>
  <si>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</si>
  <si>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</si>
  <si>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</si>
  <si>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</si>
  <si>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</si>
  <si>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</si>
  <si>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</si>
  <si>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</si>
  <si>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</si>
  <si>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</si>
  <si>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</si>
  <si>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</si>
  <si>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</si>
  <si>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</si>
  <si>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</si>
  <si>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</si>
  <si>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</si>
  <si>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</si>
  <si>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</si>
  <si>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</si>
  <si>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</si>
  <si>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</si>
  <si>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</si>
  <si>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</si>
  <si>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</si>
  <si>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</si>
  <si>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</si>
  <si>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</si>
  <si>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</si>
  <si>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</si>
  <si>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</si>
  <si>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</si>
  <si>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</si>
  <si>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</si>
  <si>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</si>
  <si>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</si>
  <si>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</si>
  <si>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</si>
  <si>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</si>
  <si>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</si>
  <si>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</si>
  <si>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</si>
  <si>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</si>
  <si>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</si>
  <si>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</si>
  <si>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</si>
  <si>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</si>
  <si>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</si>
  <si>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</si>
  <si>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</si>
  <si>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</si>
  <si>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</si>
  <si>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</si>
  <si>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</si>
  <si>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</si>
  <si>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</si>
  <si>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</si>
  <si>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</si>
  <si>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</si>
  <si>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</si>
  <si>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</si>
  <si>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</si>
  <si>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</si>
  <si>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</si>
  <si>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</si>
  <si>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</si>
  <si>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</si>
  <si>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</si>
  <si>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</si>
  <si>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</si>
  <si>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</si>
  <si>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</si>
  <si>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</si>
  <si>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</si>
  <si>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</si>
  <si>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</si>
  <si>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</si>
  <si>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</si>
  <si>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</si>
  <si>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</si>
  <si>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</si>
  <si>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</si>
  <si>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</si>
  <si>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</si>
  <si>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</si>
  <si>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</si>
  <si>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</si>
  <si>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</si>
  <si>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</si>
  <si>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</si>
  <si>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</si>
  <si>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</si>
  <si>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</si>
  <si>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</si>
  <si>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</si>
  <si>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</si>
  <si>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</si>
  <si>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</si>
  <si>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</si>
  <si>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</si>
  <si>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</si>
  <si>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</si>
  <si>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</si>
  <si>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</si>
  <si>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</si>
  <si>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</si>
  <si>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</si>
  <si>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</si>
  <si>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</si>
  <si>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</si>
  <si>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</si>
  <si>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</si>
  <si>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</si>
  <si>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</si>
  <si>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</si>
  <si>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</si>
  <si>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</si>
  <si>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</si>
  <si>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</si>
  <si>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</si>
  <si>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</si>
  <si>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</si>
  <si>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</si>
  <si>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</si>
  <si>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</si>
  <si>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</si>
  <si>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</si>
  <si>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</si>
  <si>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</si>
  <si>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</si>
  <si>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</si>
  <si>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</si>
  <si>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</si>
  <si>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</si>
  <si>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</si>
  <si>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</si>
  <si>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</si>
  <si>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</si>
  <si>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</si>
  <si>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</si>
  <si>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</si>
  <si>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</si>
  <si>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</si>
  <si>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</si>
  <si>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</si>
  <si>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</si>
  <si>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</si>
  <si>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</si>
  <si>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</si>
  <si>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</si>
  <si>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</si>
  <si>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</si>
  <si>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</si>
  <si>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</si>
  <si>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</si>
  <si>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</si>
  <si>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</si>
  <si>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</si>
  <si>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</si>
  <si>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</si>
  <si>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</si>
  <si>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</si>
  <si>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</si>
  <si>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</si>
  <si>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</si>
  <si>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</si>
  <si>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</si>
  <si>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</si>
  <si>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</si>
  <si>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</si>
  <si>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</si>
  <si>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</si>
  <si>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</si>
  <si>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</si>
  <si>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</si>
  <si>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</si>
  <si>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</si>
  <si>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</si>
  <si>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</si>
  <si>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</si>
  <si>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</si>
  <si>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</si>
  <si>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</si>
  <si>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</si>
  <si>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</si>
  <si>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</si>
  <si>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</si>
  <si>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</si>
  <si>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</si>
  <si>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</si>
  <si>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</si>
  <si>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</si>
  <si>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</si>
  <si>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</si>
  <si>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</si>
  <si>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</si>
  <si>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</si>
  <si>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</si>
  <si>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</si>
  <si>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</si>
  <si>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</si>
  <si>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</si>
  <si>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</si>
  <si>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</si>
  <si>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</si>
  <si>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</si>
  <si>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</si>
  <si>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</si>
  <si>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</si>
  <si>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</si>
  <si>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</si>
  <si>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</si>
  <si>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</si>
  <si>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</si>
  <si>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</si>
  <si>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</si>
  <si>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</si>
  <si>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</si>
  <si>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</si>
  <si>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</si>
  <si>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</si>
  <si>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</si>
  <si>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</si>
  <si>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</si>
  <si>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</si>
  <si>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</si>
  <si>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</si>
  <si>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</si>
  <si>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</si>
  <si>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</si>
  <si>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</si>
  <si>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</si>
  <si>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</si>
  <si>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</si>
  <si>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</si>
  <si>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</si>
  <si>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</si>
  <si>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</si>
  <si>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</si>
  <si>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</si>
  <si>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</si>
  <si>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</si>
  <si>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</si>
  <si>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</si>
  <si>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</si>
  <si>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</si>
  <si>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</si>
  <si>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</si>
  <si>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</si>
  <si>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</si>
  <si>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</si>
  <si>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</si>
  <si>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</si>
  <si>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</si>
  <si>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</si>
  <si>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</si>
  <si>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</si>
  <si>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</si>
  <si>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</si>
  <si>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</si>
  <si>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</si>
  <si>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</si>
  <si>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</si>
  <si>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</si>
  <si>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</si>
  <si>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</si>
  <si>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</si>
  <si>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</si>
  <si>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</si>
  <si>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</si>
  <si>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</si>
  <si>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</si>
  <si>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</si>
  <si>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</si>
  <si>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</si>
  <si>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</si>
  <si>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</si>
  <si>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</si>
  <si>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</si>
  <si>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</si>
  <si>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</si>
  <si>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</si>
  <si>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</si>
  <si>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</si>
  <si>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</si>
  <si>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</si>
  <si>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</si>
  <si>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</si>
  <si>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</si>
  <si>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</si>
  <si>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</si>
  <si>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</si>
  <si>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</si>
  <si>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</si>
  <si>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</si>
  <si>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</si>
  <si>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</si>
  <si>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</si>
  <si>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</si>
  <si>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</si>
  <si>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</si>
  <si>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</si>
  <si>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</si>
  <si>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</si>
  <si>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</si>
  <si>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</si>
  <si>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</si>
  <si>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</si>
  <si>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</si>
  <si>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</si>
  <si>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</si>
  <si>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</si>
  <si>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</si>
  <si>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</si>
  <si>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</si>
  <si>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</si>
  <si>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</si>
  <si>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</si>
  <si>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</si>
  <si>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</si>
  <si>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</si>
  <si>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</si>
  <si>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</si>
  <si>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</si>
  <si>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</si>
  <si>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</si>
  <si>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</si>
  <si>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</si>
  <si>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</si>
  <si>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</si>
  <si>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</si>
  <si>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</si>
  <si>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</si>
  <si>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</si>
  <si>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</si>
  <si>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</si>
  <si>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</si>
  <si>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</si>
  <si>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</si>
  <si>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</si>
  <si>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</si>
  <si>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</si>
  <si>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</si>
  <si>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</si>
  <si>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</si>
  <si>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</si>
  <si>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</si>
  <si>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</si>
  <si>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</si>
  <si>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</si>
  <si>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</si>
  <si>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</si>
  <si>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</si>
  <si>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</si>
  <si>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</si>
  <si>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</si>
  <si>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</si>
  <si>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</si>
  <si>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</si>
  <si>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</si>
  <si>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</si>
  <si>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</si>
  <si>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</si>
  <si>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</si>
  <si>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</si>
  <si>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</si>
  <si>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</si>
  <si>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</si>
  <si>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</si>
  <si>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</si>
  <si>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</si>
  <si>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</si>
  <si>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</si>
  <si>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</si>
  <si>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</si>
  <si>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</si>
  <si>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</si>
  <si>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</si>
  <si>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</si>
  <si>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</si>
  <si>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</si>
  <si>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</si>
  <si>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</si>
  <si>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</si>
  <si>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</si>
  <si>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</si>
  <si>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</si>
  <si>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</si>
  <si>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</si>
  <si>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</si>
  <si>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</si>
  <si>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</si>
  <si>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</si>
  <si>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</si>
  <si>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</si>
  <si>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</si>
  <si>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</si>
  <si>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</si>
  <si>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</si>
  <si>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</si>
  <si>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</si>
  <si>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</si>
  <si>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</si>
  <si>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</si>
  <si>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</si>
  <si>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</si>
  <si>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</si>
  <si>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</si>
  <si>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</si>
  <si>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</si>
  <si>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</si>
  <si>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</si>
  <si>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</si>
  <si>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</si>
  <si>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</si>
  <si>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</si>
  <si>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</si>
  <si>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</si>
  <si>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</si>
  <si>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</si>
  <si>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</si>
  <si>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</si>
  <si>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</si>
  <si>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</si>
  <si>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</si>
  <si>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</si>
  <si>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</si>
  <si>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</si>
  <si>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</si>
  <si>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</si>
  <si>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</si>
  <si>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</si>
  <si>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</si>
  <si>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</si>
  <si>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</si>
  <si>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</si>
  <si>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</si>
  <si>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</si>
  <si>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</si>
  <si>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</si>
  <si>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</si>
  <si>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</si>
  <si>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</si>
  <si>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</si>
  <si>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</si>
  <si>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</si>
  <si>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</si>
  <si>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</si>
  <si>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</si>
  <si>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</si>
  <si>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</si>
  <si>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</si>
  <si>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</si>
  <si>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</si>
  <si>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</si>
  <si>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</si>
  <si>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</si>
  <si>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</si>
  <si>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</si>
  <si>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</si>
  <si>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</si>
  <si>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</si>
  <si>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</si>
  <si>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</si>
  <si>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</si>
  <si>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</si>
  <si>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</si>
  <si>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</si>
  <si>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</si>
  <si>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</si>
  <si>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</si>
  <si>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</si>
  <si>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</si>
  <si>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</si>
  <si>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</si>
  <si>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</si>
  <si>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</si>
  <si>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</si>
  <si>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</si>
  <si>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</si>
  <si>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</si>
  <si>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</si>
  <si>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</si>
  <si>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</si>
  <si>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</si>
  <si>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</si>
  <si>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</si>
  <si>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</si>
  <si>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</si>
  <si>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</si>
  <si>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</si>
  <si>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</si>
  <si>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</si>
  <si>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</si>
  <si>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</si>
  <si>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</si>
  <si>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</si>
  <si>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</si>
  <si>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</si>
  <si>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</si>
  <si>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</si>
  <si>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</si>
  <si>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</si>
  <si>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</si>
  <si>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</si>
  <si>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</si>
  <si>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</si>
  <si>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</si>
  <si>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</si>
  <si>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</si>
  <si>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</si>
  <si>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</si>
  <si>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</si>
  <si>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</si>
  <si>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</si>
  <si>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</si>
  <si>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</si>
  <si>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</si>
  <si>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</si>
  <si>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</si>
  <si>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</si>
  <si>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</si>
  <si>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</si>
  <si>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</si>
  <si>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</si>
  <si>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</si>
  <si>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</si>
  <si>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</si>
  <si>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</si>
  <si>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</si>
  <si>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</si>
  <si>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</si>
  <si>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</si>
  <si>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</si>
  <si>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</si>
  <si>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</si>
  <si>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</si>
  <si>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</si>
  <si>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</si>
  <si>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</si>
  <si>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</si>
  <si>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</si>
  <si>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</si>
  <si>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</si>
  <si>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</si>
  <si>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</si>
  <si>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</si>
  <si>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</si>
  <si>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</si>
  <si>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</si>
  <si>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</si>
  <si>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</si>
  <si>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</si>
  <si>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</si>
  <si>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</si>
  <si>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</si>
  <si>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</si>
  <si>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</si>
  <si>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</si>
  <si>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</si>
  <si>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</si>
  <si>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</si>
  <si>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</si>
  <si>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</si>
  <si>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</si>
  <si>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</si>
  <si>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</si>
  <si>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</si>
  <si>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</si>
  <si>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</si>
  <si>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</si>
  <si>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</si>
  <si>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</si>
  <si>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</si>
  <si>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</si>
  <si>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</si>
  <si>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</si>
  <si>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</si>
  <si>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</si>
  <si>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</si>
  <si>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</si>
  <si>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</si>
  <si>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</si>
  <si>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</si>
  <si>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</si>
  <si>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</si>
  <si>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</si>
  <si>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</si>
  <si>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</si>
  <si>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</si>
  <si>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</si>
  <si>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</si>
  <si>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</si>
  <si>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</si>
  <si>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</si>
  <si>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</si>
  <si>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</si>
  <si>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</si>
  <si>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</si>
  <si>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</si>
  <si>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</si>
  <si>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</si>
  <si>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</si>
  <si>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</si>
  <si>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</si>
  <si>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</si>
  <si>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</si>
  <si>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</si>
  <si>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</si>
  <si>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</si>
  <si>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</si>
  <si>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</si>
  <si>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</si>
  <si>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</si>
  <si>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</si>
  <si>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</si>
  <si>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</si>
  <si>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</si>
  <si>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</si>
  <si>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</si>
  <si>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</si>
  <si>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</si>
  <si>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</si>
  <si>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</si>
  <si>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</si>
  <si>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</si>
  <si>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</si>
  <si>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</si>
  <si>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</si>
  <si>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</si>
  <si>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</si>
  <si>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</si>
  <si>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</si>
  <si>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</si>
  <si>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</si>
  <si>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</si>
  <si>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</si>
  <si>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</si>
  <si>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</si>
  <si>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</si>
  <si>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</si>
  <si>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</si>
  <si>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</si>
  <si>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</si>
  <si>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</si>
  <si>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</si>
  <si>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</si>
  <si>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</si>
  <si>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</si>
  <si>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</si>
  <si>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</si>
  <si>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</si>
  <si>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</si>
  <si>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</si>
  <si>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</si>
  <si>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</si>
  <si>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</si>
  <si>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</si>
  <si>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</si>
  <si>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</si>
  <si>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</si>
  <si>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</si>
  <si>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</si>
  <si>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</si>
  <si>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</si>
  <si>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</si>
  <si>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</si>
  <si>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</si>
  <si>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</si>
  <si>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</si>
  <si>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</si>
  <si>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</si>
  <si>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</si>
  <si>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</si>
  <si>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</si>
  <si>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</si>
  <si>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</si>
  <si>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</si>
  <si>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</si>
  <si>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</si>
  <si>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</si>
  <si>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</si>
  <si>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</si>
  <si>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</si>
  <si>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</si>
  <si>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</si>
  <si>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</si>
  <si>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</si>
  <si>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</si>
  <si>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</si>
  <si>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</si>
  <si>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</si>
  <si>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</si>
  <si>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</si>
  <si>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</si>
  <si>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</si>
  <si>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</si>
  <si>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</si>
  <si>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</si>
  <si>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</si>
  <si>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</si>
  <si>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</si>
  <si>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</si>
  <si>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</si>
  <si>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</si>
  <si>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</si>
  <si>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</si>
  <si>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</si>
  <si>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</si>
  <si>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</si>
  <si>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</si>
  <si>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</si>
  <si>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</si>
  <si>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</si>
  <si>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</si>
  <si>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</si>
  <si>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</si>
  <si>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</si>
  <si>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</si>
  <si>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</si>
  <si>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</si>
  <si>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</si>
  <si>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</si>
  <si>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</si>
  <si>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</si>
  <si>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</si>
  <si>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</si>
  <si>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</si>
  <si>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</si>
  <si>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</si>
  <si>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</si>
  <si>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</si>
  <si>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</si>
  <si>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</si>
  <si>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</si>
  <si>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</si>
  <si>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</si>
  <si>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</si>
  <si>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</si>
  <si>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</si>
  <si>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</si>
  <si>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</si>
  <si>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</si>
  <si>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</si>
  <si>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</si>
  <si>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</si>
  <si>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</si>
  <si>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</si>
  <si>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</si>
  <si>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</si>
  <si>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</si>
  <si>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</si>
  <si>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</si>
  <si>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</si>
  <si>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</si>
  <si>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</si>
  <si>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</si>
  <si>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</si>
  <si>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</si>
  <si>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</si>
  <si>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</si>
  <si>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</si>
  <si>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</si>
  <si>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</si>
  <si>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</si>
  <si>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</si>
  <si>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</si>
  <si>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</si>
  <si>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</si>
  <si>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</si>
  <si>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</si>
  <si>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</si>
  <si>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</si>
  <si>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</si>
  <si>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</si>
  <si>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</si>
  <si>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</si>
  <si>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</si>
  <si>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</si>
  <si>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</si>
  <si>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</si>
  <si>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</si>
  <si>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</si>
  <si>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</si>
  <si>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</si>
  <si>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</si>
  <si>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</si>
  <si>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</si>
  <si>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</si>
  <si>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</si>
  <si>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</si>
  <si>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</si>
  <si>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</si>
  <si>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</si>
  <si>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</si>
  <si>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</si>
  <si>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</si>
  <si>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</si>
  <si>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</si>
  <si>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</si>
  <si>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</si>
  <si>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</si>
  <si>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</si>
  <si>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</si>
  <si>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</si>
  <si>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</si>
  <si>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</si>
  <si>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</si>
  <si>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</si>
  <si>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</si>
  <si>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</si>
  <si>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</si>
  <si>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</si>
  <si>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</si>
  <si>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</si>
  <si>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</si>
  <si>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</si>
  <si>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</si>
  <si>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</si>
  <si>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</si>
  <si>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</si>
  <si>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</si>
  <si>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</si>
  <si>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</si>
  <si>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</si>
  <si>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</si>
  <si>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</si>
  <si>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</si>
  <si>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</si>
  <si>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</si>
  <si>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</si>
  <si>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</si>
  <si>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</si>
  <si>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</si>
  <si>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</si>
  <si>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</si>
  <si>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</si>
  <si>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</si>
  <si>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</si>
  <si>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</si>
  <si>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</si>
  <si>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</si>
  <si>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</si>
  <si>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</si>
  <si>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</si>
  <si>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</si>
  <si>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</si>
  <si>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</si>
  <si>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</si>
  <si>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</si>
  <si>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</si>
  <si>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</si>
  <si>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</si>
  <si>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</si>
  <si>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</si>
  <si>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</si>
  <si>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</si>
  <si>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</si>
  <si>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</si>
  <si>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</si>
  <si>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</si>
  <si>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</si>
  <si>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</si>
  <si>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</si>
  <si>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</si>
  <si>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</si>
  <si>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</si>
  <si>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</si>
  <si>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</si>
  <si>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</si>
  <si>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</si>
  <si>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</si>
  <si>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</si>
  <si>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</si>
  <si>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</si>
  <si>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</si>
  <si>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</si>
  <si>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</si>
  <si>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</si>
  <si>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</si>
  <si>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</si>
  <si>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</si>
  <si>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</si>
  <si>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</si>
  <si>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</si>
  <si>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</si>
  <si>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</si>
  <si>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</si>
  <si>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</si>
  <si>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</si>
  <si>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</si>
  <si>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</si>
  <si>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</si>
  <si>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</si>
  <si>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</si>
  <si>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</si>
  <si>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</si>
  <si>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</si>
  <si>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</si>
  <si>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</si>
  <si>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</si>
  <si>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</si>
  <si>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</si>
  <si>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</si>
  <si>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</si>
  <si>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</si>
  <si>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</si>
  <si>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</si>
  <si>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</si>
  <si>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</si>
  <si>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</si>
  <si>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</si>
  <si>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</si>
  <si>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</si>
  <si>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</si>
  <si>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</si>
  <si>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</si>
  <si>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</si>
  <si>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</si>
  <si>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</si>
  <si>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</si>
  <si>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</si>
  <si>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</si>
  <si>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</si>
  <si>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</si>
  <si>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</si>
  <si>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</si>
  <si>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</si>
  <si>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</si>
  <si>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</si>
  <si>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</si>
  <si>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</si>
  <si>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</si>
  <si>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</si>
  <si>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</si>
  <si>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</si>
  <si>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</si>
  <si>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</si>
  <si>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</si>
  <si>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</si>
  <si>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</si>
  <si>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</si>
  <si>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</si>
  <si>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</si>
  <si>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</si>
  <si>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</si>
  <si>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</si>
  <si>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</si>
  <si>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</si>
  <si>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</si>
  <si>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</si>
  <si>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</si>
  <si>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</si>
  <si>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</si>
  <si>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</si>
  <si>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</si>
  <si>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</si>
  <si>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</si>
  <si>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</si>
  <si>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</si>
  <si>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</si>
  <si>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</si>
  <si>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</si>
  <si>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</si>
  <si>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</si>
  <si>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</si>
  <si>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</si>
  <si>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</si>
  <si>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</si>
  <si>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</si>
  <si>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</si>
  <si>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</si>
  <si>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</si>
  <si>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</si>
  <si>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</si>
  <si>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</si>
  <si>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</si>
  <si>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</si>
  <si>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</si>
  <si>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</si>
  <si>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</si>
  <si>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</si>
  <si>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</si>
  <si>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</si>
  <si>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</si>
  <si>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</si>
  <si>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</si>
  <si>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</si>
  <si>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</si>
  <si>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</si>
  <si>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</si>
  <si>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</si>
  <si>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</si>
  <si>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</si>
  <si>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</si>
  <si>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</si>
  <si>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</si>
  <si>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</si>
  <si>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</si>
  <si>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</si>
  <si>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</si>
  <si>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</si>
  <si>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</si>
  <si>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</si>
  <si>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</si>
  <si>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</si>
  <si>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</si>
  <si>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</si>
  <si>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</si>
  <si>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</si>
  <si>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</si>
  <si>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</si>
  <si>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</si>
  <si>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</si>
  <si>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</si>
  <si>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</si>
  <si>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</si>
  <si>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</si>
  <si>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</si>
  <si>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</si>
  <si>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</si>
  <si>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</si>
  <si>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</si>
  <si>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</si>
  <si>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</si>
  <si>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</si>
  <si>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</si>
  <si>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</si>
  <si>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</si>
  <si>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</si>
  <si>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</si>
  <si>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</si>
  <si>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</si>
  <si>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</si>
  <si>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</si>
  <si>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</si>
  <si>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</si>
  <si>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</si>
  <si>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</si>
  <si>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</si>
  <si>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</si>
  <si>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</si>
  <si>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</si>
  <si>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</si>
  <si>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</si>
  <si>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</si>
  <si>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</si>
  <si>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</si>
  <si>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</si>
  <si>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</si>
  <si>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</si>
  <si>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</si>
  <si>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</si>
  <si>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</si>
  <si>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</si>
  <si>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</si>
  <si>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</si>
  <si>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</si>
  <si>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</si>
  <si>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</si>
  <si>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</si>
  <si>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</si>
  <si>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</si>
  <si>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</si>
  <si>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</si>
  <si>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</si>
  <si>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</si>
  <si>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</si>
  <si>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</si>
  <si>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</si>
  <si>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</si>
  <si>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</si>
  <si>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</si>
  <si>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</si>
  <si>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</si>
  <si>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</si>
  <si>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</si>
  <si>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</si>
  <si>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</si>
  <si>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</si>
  <si>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</si>
  <si>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</si>
  <si>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</si>
  <si>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</si>
  <si>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</si>
  <si>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</si>
  <si>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</si>
  <si>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</si>
  <si>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</si>
  <si>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</si>
  <si>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</si>
  <si>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</si>
  <si>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</si>
  <si>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</si>
  <si>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</si>
  <si>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</si>
  <si>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</si>
  <si>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</si>
  <si>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</si>
  <si>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</si>
  <si>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</si>
  <si>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</si>
  <si>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</si>
  <si>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</si>
  <si>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</si>
  <si>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</si>
  <si>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</si>
  <si>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</si>
  <si>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</si>
  <si>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</si>
  <si>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</si>
  <si>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</si>
  <si>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</si>
  <si>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</si>
  <si>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</si>
  <si>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</si>
  <si>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</si>
  <si>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</si>
  <si>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</si>
  <si>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</si>
  <si>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</si>
  <si>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</si>
  <si>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</si>
  <si>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</si>
  <si>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</si>
  <si>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</si>
  <si>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</si>
  <si>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</si>
  <si>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</si>
  <si>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</si>
  <si>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</si>
  <si>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</si>
  <si>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</si>
  <si>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</si>
  <si>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</si>
  <si>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</si>
  <si>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</si>
  <si>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</si>
  <si>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</si>
  <si>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</si>
  <si>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</si>
  <si>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</si>
  <si>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</si>
  <si>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</si>
  <si>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</si>
  <si>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</si>
  <si>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</si>
  <si>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</si>
  <si>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</si>
  <si>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</si>
  <si>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</si>
  <si>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</si>
  <si>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</si>
  <si>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</si>
  <si>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</si>
  <si>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</si>
  <si>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</si>
  <si>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</si>
  <si>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</si>
  <si>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</si>
  <si>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</si>
  <si>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</si>
  <si>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</si>
  <si>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</si>
  <si>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</si>
  <si>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</si>
  <si>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</si>
  <si>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</si>
  <si>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</si>
  <si>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</si>
  <si>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</si>
  <si>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</si>
  <si>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</si>
  <si>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</si>
  <si>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</si>
  <si>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</si>
  <si>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</si>
  <si>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</si>
  <si>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</si>
  <si>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</si>
  <si>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</si>
  <si>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</si>
  <si>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</si>
  <si>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</si>
  <si>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</si>
  <si>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</si>
  <si>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</si>
  <si>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</si>
  <si>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</si>
  <si>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</si>
  <si>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</si>
  <si>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</si>
  <si>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</si>
  <si>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</si>
  <si>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</si>
  <si>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</si>
  <si>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</si>
  <si>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</si>
  <si>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</si>
  <si>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</si>
  <si>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</si>
  <si>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</si>
  <si>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</si>
  <si>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</si>
  <si>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</si>
  <si>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</si>
  <si>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</si>
  <si>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</si>
  <si>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</si>
  <si>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</si>
  <si>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</si>
  <si>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</si>
  <si>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</si>
  <si>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</si>
  <si>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</si>
  <si>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</si>
  <si>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</si>
  <si>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</si>
  <si>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</si>
  <si>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</si>
  <si>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</si>
  <si>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</si>
  <si>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</si>
  <si>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</si>
  <si>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</si>
  <si>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</si>
  <si>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</si>
  <si>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</si>
  <si>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</si>
  <si>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</si>
  <si>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</si>
  <si>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</si>
  <si>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</si>
  <si>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</si>
  <si>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</si>
  <si>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</si>
  <si>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</si>
  <si>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</si>
  <si>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</si>
  <si>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</si>
  <si>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</si>
  <si>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</si>
  <si>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</si>
  <si>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</si>
  <si>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</si>
  <si>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</si>
  <si>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</si>
  <si>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</si>
  <si>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</si>
  <si>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</si>
  <si>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</si>
  <si>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</si>
  <si>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</si>
  <si>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</si>
  <si>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</si>
  <si>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</si>
  <si>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</si>
  <si>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</si>
  <si>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</si>
  <si>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</si>
  <si>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</si>
  <si>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</si>
  <si>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</si>
  <si>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</si>
  <si>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</si>
  <si>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</si>
  <si>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</si>
  <si>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</si>
  <si>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</si>
  <si>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</si>
  <si>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</si>
  <si>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</si>
  <si>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</si>
  <si>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</si>
  <si>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</si>
  <si>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</si>
  <si>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</si>
  <si>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</si>
  <si>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</si>
  <si>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</si>
  <si>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</si>
  <si>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</si>
  <si>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</si>
  <si>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</si>
  <si>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</si>
  <si>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</si>
  <si>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</si>
  <si>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</si>
  <si>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</si>
  <si>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</si>
  <si>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</si>
  <si>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</si>
  <si>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</si>
  <si>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</si>
  <si>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</si>
  <si>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</si>
  <si>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</si>
  <si>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</si>
  <si>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</si>
  <si>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</si>
  <si>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</si>
  <si>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</si>
  <si>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</si>
  <si>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</si>
  <si>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</si>
  <si>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</si>
  <si>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</si>
  <si>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</si>
  <si>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</si>
  <si>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</si>
  <si>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</si>
  <si>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</si>
  <si>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</si>
  <si>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</si>
  <si>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</si>
  <si>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</si>
  <si>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</si>
  <si>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</si>
  <si>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</si>
  <si>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</si>
  <si>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</si>
  <si>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</si>
  <si>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</si>
  <si>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</si>
  <si>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</si>
  <si>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</si>
  <si>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</si>
  <si>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</si>
  <si>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</si>
  <si>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</si>
  <si>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</si>
  <si>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</si>
  <si>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</si>
  <si>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</si>
  <si>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</si>
  <si>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</si>
  <si>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</si>
  <si>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</si>
  <si>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</si>
  <si>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</si>
  <si>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</si>
  <si>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</si>
  <si>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</si>
  <si>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</si>
  <si>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</si>
  <si>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</si>
  <si>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</si>
  <si>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</si>
  <si>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</si>
  <si>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</si>
  <si>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</si>
  <si>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</si>
  <si>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</si>
  <si>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</si>
  <si>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</si>
  <si>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</si>
  <si>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</si>
  <si>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</si>
  <si>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</si>
  <si>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</si>
  <si>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</si>
  <si>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</si>
  <si>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</si>
  <si>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</si>
  <si>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</si>
  <si>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</si>
  <si>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</si>
  <si>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</si>
  <si>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</si>
  <si>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</si>
  <si>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</si>
  <si>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</si>
  <si>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</si>
  <si>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</si>
  <si>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</si>
  <si>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</si>
  <si>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</si>
  <si>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</si>
  <si>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</si>
  <si>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</si>
  <si>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</si>
  <si>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</si>
  <si>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</si>
  <si>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</si>
  <si>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</si>
  <si>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</si>
  <si>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</si>
  <si>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</si>
  <si>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</si>
  <si>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</si>
  <si>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</si>
  <si>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</si>
  <si>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</si>
  <si>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</si>
  <si>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</si>
  <si>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</si>
  <si>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</si>
  <si>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</si>
  <si>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</si>
  <si>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</si>
  <si>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</si>
  <si>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</si>
  <si>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</si>
  <si>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</si>
  <si>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</si>
  <si>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</si>
  <si>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</si>
  <si>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</si>
  <si>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</si>
  <si>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</si>
  <si>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</si>
  <si>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</si>
  <si>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</si>
  <si>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</si>
  <si>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</si>
  <si>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</si>
  <si>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</si>
  <si>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</si>
  <si>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</si>
  <si>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</si>
  <si>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</si>
  <si>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</si>
  <si>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</si>
  <si>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</si>
  <si>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</si>
  <si>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</si>
  <si>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</si>
  <si>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</si>
  <si>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</si>
  <si>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</si>
  <si>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</si>
  <si>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</si>
  <si>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</si>
  <si>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</si>
  <si>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</si>
  <si>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</si>
  <si>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</si>
  <si>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</si>
  <si>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</si>
  <si>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</si>
  <si>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</si>
  <si>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</si>
  <si>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</si>
  <si>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</si>
  <si>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</si>
  <si>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</si>
  <si>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</si>
  <si>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</si>
  <si>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</si>
  <si>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</si>
  <si>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</si>
  <si>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</si>
  <si>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</si>
  <si>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</si>
  <si>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</si>
  <si>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</si>
  <si>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</si>
  <si>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</si>
  <si>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</si>
  <si>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</si>
  <si>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</si>
  <si>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</si>
  <si>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</si>
  <si>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</si>
  <si>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</si>
  <si>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</si>
  <si>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</si>
  <si>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</si>
  <si>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</si>
  <si>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</si>
  <si>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</si>
  <si>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</si>
  <si>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</si>
  <si>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</si>
  <si>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</si>
  <si>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</si>
  <si>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</si>
  <si>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</si>
  <si>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</si>
  <si>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</si>
  <si>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</si>
  <si>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</si>
  <si>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</si>
  <si>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</si>
  <si>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</si>
  <si>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</si>
  <si>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</si>
  <si>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</si>
  <si>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</si>
  <si>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</si>
  <si>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</si>
  <si>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</si>
  <si>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</si>
  <si>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</si>
  <si>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</si>
  <si>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</si>
  <si>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</si>
  <si>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</si>
  <si>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</si>
  <si>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</si>
  <si>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</si>
  <si>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</si>
  <si>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</si>
  <si>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</si>
  <si>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</si>
  <si>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</si>
  <si>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</si>
  <si>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</si>
  <si>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</si>
  <si>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</si>
  <si>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</si>
  <si>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</si>
  <si>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</si>
  <si>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</si>
  <si>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</si>
  <si>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</si>
  <si>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</si>
  <si>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</si>
  <si>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</si>
  <si>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</si>
  <si>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</si>
  <si>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</si>
  <si>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</si>
  <si>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</si>
  <si>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</si>
  <si>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</si>
  <si>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</si>
  <si>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</si>
  <si>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</si>
  <si>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</si>
  <si>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</si>
  <si>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</si>
  <si>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</si>
  <si>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</si>
  <si>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</si>
  <si>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</si>
  <si>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</si>
  <si>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</si>
  <si>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</si>
  <si>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</si>
  <si>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</si>
  <si>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</si>
  <si>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</si>
  <si>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</si>
  <si>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</si>
  <si>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</si>
  <si>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</si>
  <si>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</si>
  <si>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</si>
  <si>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</si>
  <si>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</si>
  <si>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</si>
  <si>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</si>
  <si>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</si>
  <si>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</si>
  <si>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</si>
  <si>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</si>
  <si>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</si>
  <si>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</si>
  <si>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</si>
  <si>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</si>
  <si>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</si>
  <si>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</si>
  <si>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</si>
  <si>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</si>
  <si>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</si>
  <si>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</si>
  <si>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</si>
  <si>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</si>
  <si>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</si>
  <si>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</si>
  <si>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</si>
  <si>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</si>
  <si>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</si>
  <si>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</si>
  <si>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</si>
  <si>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</si>
  <si>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</si>
  <si>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</si>
  <si>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</si>
  <si>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</si>
  <si>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</si>
  <si>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</si>
  <si>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</si>
  <si>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</si>
  <si>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</si>
  <si>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</si>
  <si>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</si>
  <si>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</si>
  <si>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</si>
  <si>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</si>
  <si>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</si>
  <si>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</si>
  <si>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</si>
  <si>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</si>
  <si>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</si>
  <si>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</si>
  <si>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</si>
  <si>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</si>
  <si>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</si>
  <si>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</si>
  <si>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</si>
  <si>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</si>
  <si>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</si>
  <si>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</si>
  <si>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</si>
  <si>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</si>
  <si>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</si>
  <si>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</si>
  <si>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</si>
  <si>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</si>
  <si>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</si>
  <si>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</si>
  <si>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</si>
  <si>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</si>
  <si>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</si>
  <si>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</si>
  <si>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</si>
  <si>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</si>
  <si>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</si>
  <si>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</si>
  <si>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</si>
  <si>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</si>
  <si>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</si>
  <si>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</si>
  <si>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</si>
  <si>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</si>
  <si>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</si>
  <si>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</si>
  <si>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</si>
  <si>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</si>
  <si>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</si>
  <si>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</si>
  <si>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</si>
  <si>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</si>
  <si>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</si>
  <si>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</si>
  <si>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</si>
  <si>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</si>
  <si>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</si>
  <si>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</si>
  <si>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</si>
  <si>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</si>
  <si>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</si>
  <si>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</si>
  <si>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</si>
  <si>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</si>
  <si>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</si>
  <si>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</si>
  <si>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</si>
  <si>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</si>
  <si>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</si>
  <si>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</si>
  <si>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</si>
  <si>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</si>
  <si>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</si>
  <si>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</si>
  <si>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</si>
  <si>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</si>
  <si>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</si>
  <si>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</si>
  <si>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</si>
  <si>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</si>
  <si>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</si>
  <si>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</si>
  <si>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</si>
  <si>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</si>
  <si>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</si>
  <si>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</si>
  <si>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</si>
  <si>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</si>
  <si>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</si>
  <si>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</si>
  <si>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</si>
  <si>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</si>
  <si>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</si>
  <si>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</si>
  <si>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</si>
  <si>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</si>
  <si>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</si>
  <si>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</si>
  <si>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</si>
  <si>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</si>
  <si>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</si>
  <si>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</si>
  <si>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</si>
  <si>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</si>
  <si>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</si>
  <si>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</si>
  <si>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</si>
  <si>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</si>
  <si>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</si>
  <si>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</si>
  <si>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</si>
  <si>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</si>
  <si>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</si>
  <si>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</si>
  <si>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</si>
  <si>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</si>
  <si>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</si>
  <si>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</si>
  <si>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</si>
  <si>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</si>
  <si>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</si>
  <si>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</si>
  <si>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</si>
  <si>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</si>
  <si>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</si>
  <si>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</si>
  <si>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</si>
  <si>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</si>
  <si>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</si>
  <si>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</si>
  <si>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</si>
  <si>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</si>
  <si>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</si>
  <si>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</si>
  <si>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</si>
  <si>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</si>
  <si>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</si>
  <si>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</si>
  <si>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</si>
  <si>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</si>
  <si>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</si>
  <si>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</si>
  <si>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</si>
  <si>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</si>
  <si>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</si>
  <si>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</si>
  <si>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</si>
  <si>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</si>
  <si>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</si>
  <si>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</si>
  <si>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</si>
  <si>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</si>
  <si>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</si>
  <si>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</si>
  <si>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</si>
  <si>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</si>
  <si>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</si>
  <si>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</si>
  <si>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</si>
  <si>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</si>
  <si>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</si>
  <si>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</si>
  <si>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</si>
  <si>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</si>
  <si>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</si>
  <si>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</si>
  <si>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</si>
  <si>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</si>
  <si>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</si>
  <si>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</si>
  <si>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</si>
  <si>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</si>
  <si>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</si>
  <si>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</si>
  <si>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</si>
  <si>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</si>
  <si>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</si>
  <si>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</si>
  <si>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</si>
  <si>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</si>
  <si>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</si>
  <si>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</si>
  <si>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</si>
  <si>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</si>
  <si>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</si>
  <si>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</si>
  <si>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</si>
  <si>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</si>
  <si>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</si>
  <si>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</si>
  <si>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</si>
  <si>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</si>
  <si>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</si>
  <si>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</si>
  <si>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</si>
  <si>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</si>
  <si>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</si>
  <si>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</si>
  <si>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</si>
  <si>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</si>
  <si>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</si>
  <si>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</si>
  <si>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</si>
  <si>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</si>
  <si>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</si>
  <si>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</si>
  <si>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</si>
  <si>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</si>
  <si>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</si>
  <si>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</si>
  <si>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</si>
  <si>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</si>
  <si>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</si>
  <si>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</si>
  <si>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</si>
  <si>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</si>
  <si>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</si>
  <si>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</si>
  <si>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</si>
  <si>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</si>
  <si>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</si>
  <si>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</si>
  <si>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</si>
  <si>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</si>
  <si>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</si>
  <si>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</si>
  <si>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</si>
  <si>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</si>
  <si>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</si>
  <si>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</si>
  <si>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</si>
  <si>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</si>
  <si>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</si>
  <si>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</si>
  <si>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</si>
  <si>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</si>
  <si>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</si>
  <si>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</si>
  <si>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</si>
  <si>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</si>
  <si>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</si>
  <si>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</si>
  <si>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</si>
  <si>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</si>
  <si>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</si>
  <si>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</si>
  <si>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</si>
  <si>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</si>
  <si>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</si>
  <si>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</si>
  <si>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</si>
  <si>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</si>
  <si>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</si>
  <si>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</si>
  <si>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</si>
  <si>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</si>
  <si>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</si>
  <si>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</si>
  <si>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</si>
  <si>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</si>
  <si>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</si>
  <si>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</si>
  <si>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</si>
  <si>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</si>
  <si>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</si>
  <si>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</si>
  <si>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</si>
  <si>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</si>
  <si>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</si>
  <si>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</si>
  <si>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</si>
  <si>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</si>
  <si>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</si>
  <si>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</si>
  <si>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</si>
  <si>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</si>
  <si>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</si>
  <si>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</si>
  <si>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</si>
  <si>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</si>
  <si>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</si>
  <si>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</si>
  <si>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</si>
  <si>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</si>
  <si>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</si>
  <si>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</si>
  <si>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</si>
  <si>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</si>
  <si>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</si>
  <si>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</si>
  <si>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</si>
  <si>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</si>
  <si>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</si>
  <si>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</si>
  <si>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</si>
  <si>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</si>
  <si>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</si>
  <si>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</si>
  <si>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</si>
  <si>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</si>
  <si>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</si>
  <si>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</si>
  <si>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</si>
  <si>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</si>
  <si>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</si>
  <si>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</si>
  <si>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</si>
  <si>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</si>
  <si>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</si>
  <si>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</si>
  <si>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</si>
  <si>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</si>
  <si>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</si>
  <si>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</si>
  <si>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</si>
  <si>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</si>
  <si>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</si>
  <si>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</si>
  <si>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</si>
  <si>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</si>
  <si>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</si>
  <si>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</si>
  <si>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</si>
  <si>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</si>
  <si>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</si>
  <si>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</si>
  <si>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</si>
  <si>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</si>
  <si>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</si>
  <si>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</si>
  <si>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</si>
  <si>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</si>
  <si>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</si>
  <si>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</si>
  <si>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</si>
  <si>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</si>
  <si>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</si>
  <si>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</si>
  <si>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</si>
  <si>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</si>
  <si>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</si>
  <si>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</si>
  <si>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</si>
  <si>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</si>
  <si>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</si>
  <si>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</si>
  <si>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</si>
  <si>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</si>
  <si>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</si>
  <si>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</si>
  <si>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</si>
  <si>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</si>
  <si>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</si>
  <si>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</si>
  <si>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</si>
  <si>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</si>
  <si>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</si>
  <si>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</si>
  <si>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</si>
  <si>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</si>
  <si>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</si>
  <si>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</si>
  <si>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</si>
  <si>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</si>
  <si>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</si>
  <si>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</si>
  <si>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</si>
  <si>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</si>
  <si>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</si>
  <si>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</si>
  <si>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</si>
  <si>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</si>
  <si>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</si>
  <si>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</si>
  <si>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</si>
  <si>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</si>
  <si>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</si>
  <si>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</si>
  <si>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</si>
  <si>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</si>
  <si>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</si>
  <si>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</si>
  <si>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</si>
  <si>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</si>
  <si>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</si>
  <si>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</si>
  <si>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</si>
  <si>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</si>
  <si>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</si>
  <si>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</si>
  <si>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</si>
  <si>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</si>
  <si>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</si>
  <si>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</si>
  <si>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</si>
  <si>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</si>
  <si>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</si>
  <si>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</si>
  <si>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</si>
  <si>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</si>
  <si>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</si>
  <si>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</si>
  <si>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</si>
  <si>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</si>
  <si>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</si>
  <si>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</si>
  <si>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</si>
  <si>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</si>
  <si>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</si>
  <si>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</si>
  <si>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</si>
  <si>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</si>
  <si>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</si>
  <si>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</si>
  <si>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</si>
  <si>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</si>
  <si>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</si>
  <si>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</si>
  <si>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</si>
  <si>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</si>
  <si>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</si>
  <si>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</si>
  <si>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</si>
  <si>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</si>
  <si>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</si>
  <si>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</si>
  <si>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</si>
  <si>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</si>
  <si>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</si>
  <si>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</si>
  <si>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</si>
  <si>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</si>
  <si>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</si>
  <si>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</si>
  <si>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</si>
  <si>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</si>
  <si>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</si>
  <si>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</si>
  <si>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</si>
  <si>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</si>
  <si>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</si>
  <si>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</si>
  <si>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</si>
  <si>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</si>
  <si>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</si>
  <si>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</si>
  <si>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</si>
  <si>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</si>
  <si>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</si>
  <si>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</si>
  <si>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</si>
  <si>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</si>
  <si>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</si>
  <si>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</si>
  <si>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</si>
  <si>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</si>
  <si>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</si>
  <si>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</si>
  <si>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</si>
  <si>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</si>
  <si>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</si>
  <si>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</si>
  <si>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</si>
  <si>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</si>
  <si>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</si>
  <si>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</si>
  <si>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</si>
  <si>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</si>
  <si>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</si>
  <si>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</si>
  <si>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</si>
  <si>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</si>
  <si>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</si>
  <si>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</si>
  <si>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</si>
  <si>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</si>
  <si>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</si>
  <si>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</si>
  <si>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</si>
  <si>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</si>
  <si>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</si>
  <si>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</si>
  <si>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</si>
  <si>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</si>
  <si>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</si>
  <si>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</si>
  <si>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</si>
  <si>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</si>
  <si>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</si>
  <si>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</si>
  <si>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</si>
  <si>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</si>
  <si>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</si>
  <si>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</si>
  <si>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</si>
  <si>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</si>
  <si>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</si>
  <si>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</si>
  <si>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</si>
  <si>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</si>
  <si>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</si>
  <si>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</si>
  <si>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</si>
  <si>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</si>
  <si>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</si>
  <si>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</si>
  <si>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</si>
  <si>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</si>
  <si>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</si>
  <si>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</si>
  <si>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</si>
  <si>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</si>
  <si>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</si>
  <si>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</si>
  <si>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</si>
  <si>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</si>
  <si>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</si>
  <si>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</si>
  <si>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</si>
  <si>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</si>
  <si>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</si>
  <si>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</si>
  <si>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</si>
  <si>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</si>
  <si>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</si>
  <si>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</si>
  <si>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</si>
  <si>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</si>
  <si>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</si>
  <si>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</si>
  <si>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</si>
  <si>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</si>
  <si>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</si>
  <si>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</si>
  <si>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</si>
  <si>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</si>
  <si>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</si>
  <si>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</si>
  <si>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</si>
  <si>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</si>
  <si>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</si>
  <si>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</si>
  <si>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</si>
  <si>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</si>
  <si>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</si>
  <si>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</si>
  <si>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</si>
  <si>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</si>
  <si>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</si>
  <si>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</si>
  <si>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</si>
  <si>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</si>
  <si>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</si>
  <si>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</si>
  <si>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</si>
  <si>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</si>
  <si>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</si>
  <si>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</si>
  <si>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</si>
  <si>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</si>
  <si>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</si>
  <si>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</si>
  <si>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</si>
  <si>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</si>
  <si>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</si>
  <si>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</si>
  <si>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</si>
  <si>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</si>
  <si>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</si>
  <si>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</si>
  <si>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</si>
  <si>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</si>
  <si>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</si>
  <si>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</si>
  <si>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</si>
  <si>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</si>
  <si>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</si>
  <si>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</si>
  <si>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</si>
  <si>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</si>
  <si>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</si>
  <si>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</si>
  <si>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</si>
  <si>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</si>
  <si>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</si>
  <si>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</si>
  <si>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</si>
  <si>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</si>
  <si>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</si>
  <si>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</si>
  <si>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</si>
  <si>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</si>
  <si>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</si>
  <si>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</si>
  <si>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</si>
  <si>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</si>
  <si>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</si>
  <si>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</si>
  <si>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</si>
  <si>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</si>
  <si>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</si>
  <si>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</si>
  <si>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</si>
  <si>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</si>
  <si>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</si>
  <si>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</si>
  <si>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</si>
  <si>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</si>
  <si>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</si>
  <si>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</si>
  <si>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</si>
  <si>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</si>
  <si>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</si>
  <si>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</si>
  <si>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</si>
  <si>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</si>
  <si>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</si>
  <si>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</si>
  <si>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</si>
  <si>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</si>
  <si>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</si>
  <si>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</si>
  <si>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</si>
  <si>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</si>
  <si>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</si>
  <si>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</si>
  <si>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</si>
  <si>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</si>
  <si>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</si>
  <si>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</si>
  <si>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</si>
  <si>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</si>
  <si>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</si>
  <si>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</si>
  <si>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</si>
  <si>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</si>
  <si>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</si>
  <si>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</si>
  <si>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</si>
  <si>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</si>
  <si>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</si>
  <si>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</si>
  <si>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</si>
  <si>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</si>
  <si>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</si>
  <si>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</si>
  <si>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</si>
  <si>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</si>
  <si>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</si>
  <si>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</si>
  <si>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</si>
  <si>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</si>
  <si>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</si>
  <si>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</si>
  <si>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</si>
  <si>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</si>
  <si>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</si>
  <si>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</si>
  <si>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</si>
  <si>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</si>
  <si>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</si>
  <si>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</si>
  <si>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</si>
  <si>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</si>
  <si>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</si>
  <si>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</si>
  <si>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</si>
  <si>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</si>
  <si>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</si>
  <si>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</si>
  <si>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</si>
  <si>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</si>
  <si>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</si>
  <si>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</si>
  <si>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</si>
  <si>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</si>
  <si>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</si>
  <si>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</si>
  <si>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</si>
  <si>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</si>
  <si>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</si>
  <si>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</si>
  <si>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</si>
  <si>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</si>
  <si>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</si>
  <si>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</si>
  <si>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</si>
  <si>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</si>
  <si>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</si>
  <si>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</si>
  <si>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</si>
  <si>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</si>
  <si>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</si>
  <si>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</si>
  <si>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</si>
  <si>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</si>
  <si>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</si>
  <si>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</si>
  <si>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</si>
  <si>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</si>
  <si>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</si>
  <si>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</si>
  <si>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</si>
  <si>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</si>
  <si>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</si>
  <si>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</si>
  <si>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</si>
  <si>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</si>
  <si>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</si>
  <si>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</si>
  <si>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</si>
  <si>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</si>
  <si>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</si>
  <si>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</si>
  <si>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</si>
  <si>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</si>
  <si>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</si>
  <si>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</si>
  <si>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</si>
  <si>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</si>
  <si>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</si>
  <si>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</si>
  <si>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</si>
  <si>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</si>
  <si>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</si>
  <si>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</si>
  <si>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</si>
  <si>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</si>
  <si>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</si>
  <si>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</si>
  <si>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</si>
  <si>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</si>
  <si>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</si>
  <si>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</si>
  <si>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</si>
  <si>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</si>
  <si>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</si>
  <si>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</si>
  <si>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</si>
  <si>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</si>
  <si>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</si>
  <si>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</si>
  <si>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</si>
  <si>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</si>
  <si>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</si>
  <si>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</si>
  <si>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</si>
  <si>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</si>
  <si>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</si>
  <si>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</si>
  <si>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</si>
  <si>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</si>
  <si>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</si>
  <si>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</si>
  <si>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</si>
  <si>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</si>
  <si>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</si>
  <si>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</si>
  <si>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</si>
  <si>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</si>
  <si>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</si>
  <si>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</si>
  <si>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</si>
  <si>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</si>
  <si>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</si>
  <si>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</si>
  <si>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</si>
  <si>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</si>
  <si>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</si>
  <si>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</si>
  <si>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</si>
  <si>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</si>
  <si>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</si>
  <si>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</si>
  <si>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</si>
  <si>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</si>
  <si>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</si>
  <si>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</si>
  <si>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</si>
  <si>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</si>
  <si>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</si>
  <si>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</si>
  <si>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</si>
  <si>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</si>
  <si>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</si>
  <si>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</si>
  <si>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</si>
  <si>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</si>
  <si>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</si>
  <si>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</si>
  <si>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</si>
  <si>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</si>
  <si>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</si>
  <si>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</si>
  <si>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</si>
  <si>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</si>
  <si>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</si>
  <si>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</si>
  <si>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</si>
  <si>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</si>
  <si>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</si>
  <si>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</si>
  <si>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</si>
  <si>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</si>
  <si>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</si>
  <si>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</si>
  <si>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</si>
  <si>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</si>
  <si>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</si>
  <si>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</si>
  <si>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</si>
  <si>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</si>
  <si>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</si>
  <si>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</si>
  <si>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</si>
  <si>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</si>
  <si>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</si>
  <si>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</si>
  <si>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</si>
  <si>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</si>
  <si>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</si>
  <si>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</si>
  <si>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</si>
  <si>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</si>
  <si>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</si>
  <si>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</si>
  <si>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</si>
  <si>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</si>
  <si>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</si>
  <si>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</si>
  <si>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</si>
  <si>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</si>
  <si>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</si>
  <si>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</si>
  <si>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</si>
  <si>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</si>
  <si>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</si>
  <si>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</si>
  <si>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</si>
  <si>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</si>
  <si>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</si>
  <si>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</si>
  <si>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</si>
  <si>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</si>
  <si>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</si>
  <si>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</si>
  <si>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</si>
  <si>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</si>
  <si>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</si>
  <si>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</si>
  <si>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</si>
  <si>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</si>
  <si>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</si>
  <si>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</si>
  <si>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</si>
  <si>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</si>
  <si>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</si>
  <si>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</si>
  <si>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</si>
  <si>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</si>
  <si>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</si>
  <si>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</si>
  <si>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</si>
  <si>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</si>
  <si>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</si>
  <si>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</si>
  <si>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</si>
  <si>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</si>
  <si>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</si>
  <si>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</si>
  <si>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</si>
  <si>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</si>
  <si>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</si>
  <si>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</si>
  <si>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</si>
  <si>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</si>
  <si>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</si>
  <si>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</si>
  <si>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</si>
  <si>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</si>
  <si>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</si>
  <si>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</si>
  <si>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</si>
  <si>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</si>
  <si>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</si>
  <si>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</si>
  <si>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</si>
  <si>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</si>
  <si>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</si>
  <si>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</si>
  <si>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</si>
  <si>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</si>
  <si>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</si>
  <si>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</si>
  <si>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</si>
  <si>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</si>
  <si>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</si>
  <si>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</si>
  <si>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</si>
  <si>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</si>
  <si>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</si>
  <si>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</si>
  <si>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</si>
  <si>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</si>
  <si>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</si>
  <si>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</si>
  <si>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</si>
  <si>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</si>
  <si>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</si>
  <si>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</si>
  <si>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</si>
  <si>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</si>
  <si>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</si>
  <si>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</si>
  <si>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</si>
  <si>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</si>
  <si>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</si>
  <si>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</si>
  <si>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</si>
  <si>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</si>
  <si>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</si>
  <si>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</si>
  <si>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</si>
  <si>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</si>
  <si>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</si>
  <si>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</si>
  <si>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</si>
  <si>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</si>
  <si>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</si>
  <si>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</si>
  <si>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</si>
  <si>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</si>
  <si>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</si>
  <si>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</si>
  <si>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</si>
  <si>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</si>
  <si>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</si>
  <si>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</si>
  <si>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</si>
  <si>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</si>
  <si>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</si>
  <si>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</si>
  <si>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</si>
  <si>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</si>
  <si>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</si>
  <si>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</si>
  <si>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</si>
  <si>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</si>
  <si>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</si>
  <si>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</si>
  <si>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</si>
  <si>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</si>
  <si>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</si>
  <si>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</si>
  <si>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</si>
  <si>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</si>
  <si>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</si>
  <si>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</si>
  <si>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</si>
  <si>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</si>
  <si>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</si>
  <si>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</si>
  <si>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</si>
  <si>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</si>
  <si>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</si>
  <si>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</si>
  <si>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</si>
  <si>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</si>
  <si>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</si>
  <si>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</si>
  <si>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</si>
  <si>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</si>
  <si>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</si>
  <si>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</si>
  <si>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</si>
  <si>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</si>
  <si>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</si>
  <si>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</si>
  <si>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</si>
  <si>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</si>
  <si>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</si>
  <si>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</si>
  <si>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</si>
  <si>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</si>
  <si>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</si>
  <si>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</si>
  <si>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</si>
  <si>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</si>
  <si>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</si>
  <si>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</si>
  <si>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</si>
  <si>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</si>
  <si>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</si>
  <si>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</si>
  <si>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</si>
  <si>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</si>
  <si>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</si>
  <si>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</si>
  <si>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</si>
  <si>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</si>
  <si>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</si>
  <si>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</si>
  <si>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</si>
  <si>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</si>
  <si>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</si>
  <si>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</si>
  <si>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</si>
  <si>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</si>
  <si>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</si>
  <si>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</si>
  <si>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</si>
  <si>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</si>
  <si>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</si>
  <si>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</si>
  <si>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</si>
  <si>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</si>
  <si>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</si>
  <si>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</si>
  <si>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</si>
  <si>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</si>
  <si>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</si>
  <si>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</si>
  <si>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</si>
  <si>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</si>
  <si>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</si>
  <si>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</si>
  <si>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</si>
  <si>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</si>
  <si>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</si>
  <si>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</si>
  <si>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</si>
  <si>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</si>
  <si>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</si>
  <si>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</si>
  <si>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</si>
  <si>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</si>
  <si>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</si>
  <si>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</si>
  <si>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</si>
  <si>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</si>
  <si>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</si>
  <si>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</si>
  <si>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</si>
  <si>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</si>
  <si>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</si>
  <si>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</si>
  <si>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</si>
  <si>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</si>
  <si>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</si>
  <si>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</si>
  <si>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</si>
  <si>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</si>
  <si>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</si>
  <si>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</si>
  <si>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</si>
  <si>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</si>
  <si>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</si>
  <si>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</si>
  <si>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</si>
  <si>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</si>
  <si>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</si>
  <si>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</si>
  <si>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</si>
  <si>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</si>
  <si>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</si>
  <si>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</si>
  <si>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</si>
  <si>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</si>
  <si>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</si>
  <si>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</si>
  <si>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</si>
  <si>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</si>
  <si>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</si>
  <si>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</si>
  <si>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</si>
  <si>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</si>
  <si>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</si>
  <si>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</si>
  <si>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</si>
  <si>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</si>
  <si>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</si>
  <si>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</si>
  <si>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</si>
  <si>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</si>
  <si>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</si>
  <si>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</si>
  <si>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</si>
  <si>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</si>
  <si>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</si>
  <si>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</si>
  <si>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</si>
  <si>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</si>
  <si>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</si>
  <si>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</si>
  <si>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</si>
  <si>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</si>
  <si>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</si>
  <si>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</si>
  <si>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</si>
  <si>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</si>
  <si>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</si>
  <si>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</si>
  <si>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</si>
  <si>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</si>
  <si>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</si>
  <si>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</si>
  <si>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</si>
  <si>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</si>
  <si>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</si>
  <si>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</si>
  <si>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</si>
  <si>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</si>
  <si>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</si>
  <si>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</si>
  <si>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</si>
  <si>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</si>
  <si>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</si>
  <si>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</si>
  <si>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</si>
  <si>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</si>
  <si>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</si>
  <si>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</si>
  <si>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</si>
  <si>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</si>
  <si>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</si>
  <si>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</si>
  <si>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</si>
  <si>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</si>
  <si>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</si>
  <si>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</si>
  <si>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</si>
  <si>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</si>
  <si>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</si>
  <si>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</si>
  <si>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</si>
  <si>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</si>
  <si>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</si>
  <si>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</si>
  <si>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</si>
  <si>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</si>
  <si>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</si>
  <si>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</si>
  <si>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</si>
  <si>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</si>
  <si>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</si>
  <si>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</si>
  <si>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</si>
  <si>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</si>
  <si>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</si>
  <si>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</si>
  <si>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</si>
  <si>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</si>
  <si>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</si>
  <si>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</si>
  <si>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</si>
  <si>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</si>
  <si>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</si>
  <si>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</si>
  <si>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</si>
  <si>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</si>
  <si>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</si>
  <si>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</si>
  <si>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</si>
  <si>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</si>
  <si>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</si>
  <si>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</si>
  <si>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</si>
  <si>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</si>
  <si>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</si>
  <si>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</si>
  <si>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</si>
  <si>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</si>
  <si>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</si>
  <si>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</si>
  <si>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</si>
  <si>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</si>
  <si>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</si>
  <si>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</si>
  <si>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</si>
  <si>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</si>
  <si>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</si>
  <si>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</si>
  <si>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</si>
  <si>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</si>
  <si>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</si>
  <si>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</si>
  <si>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</si>
  <si>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</si>
  <si>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</si>
  <si>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</si>
  <si>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</si>
  <si>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</si>
  <si>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</si>
  <si>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</si>
  <si>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</si>
  <si>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</si>
  <si>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</si>
  <si>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</si>
  <si>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</si>
  <si>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</si>
  <si>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</si>
  <si>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</si>
  <si>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</si>
  <si>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</si>
  <si>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</si>
  <si>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</si>
  <si>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</si>
  <si>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</si>
  <si>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</si>
  <si>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</si>
  <si>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</si>
  <si>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</si>
  <si>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</si>
  <si>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</si>
  <si>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</si>
  <si>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</si>
  <si>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</si>
  <si>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</si>
  <si>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</si>
  <si>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</si>
  <si>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</si>
  <si>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</si>
  <si>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</si>
  <si>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</si>
  <si>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</si>
  <si>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</si>
  <si>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</si>
  <si>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</si>
  <si>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</si>
  <si>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</si>
  <si>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</si>
  <si>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</si>
  <si>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</si>
  <si>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</si>
  <si>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</si>
  <si>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</si>
  <si>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</si>
  <si>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</si>
  <si>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</si>
  <si>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</si>
  <si>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</si>
  <si>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</si>
  <si>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</si>
  <si>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</si>
  <si>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</si>
  <si>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</si>
  <si>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</si>
  <si>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</si>
  <si>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</si>
  <si>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</si>
  <si>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</si>
  <si>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</si>
  <si>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</si>
  <si>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</si>
  <si>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</si>
  <si>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</si>
  <si>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</si>
  <si>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</si>
  <si>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</si>
  <si>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</si>
  <si>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</si>
  <si>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</si>
  <si>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</si>
  <si>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</si>
  <si>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</si>
  <si>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</si>
  <si>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</si>
  <si>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</si>
  <si>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</si>
  <si>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</si>
  <si>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</si>
  <si>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</si>
  <si>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</si>
  <si>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</si>
  <si>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</si>
  <si>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</si>
  <si>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</si>
  <si>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</si>
  <si>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</si>
  <si>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</si>
  <si>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</si>
  <si>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</si>
  <si>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</si>
  <si>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</si>
  <si>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</si>
  <si>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</si>
  <si>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</si>
  <si>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</si>
  <si>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</si>
  <si>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</si>
  <si>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</si>
  <si>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</si>
  <si>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</si>
  <si>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</si>
  <si>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</si>
  <si>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</si>
  <si>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</si>
  <si>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</si>
  <si>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</si>
  <si>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</si>
  <si>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</si>
  <si>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</si>
  <si>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</si>
  <si>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</si>
  <si>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</si>
  <si>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</si>
  <si>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</si>
  <si>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</si>
  <si>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</si>
  <si>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</si>
  <si>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</si>
  <si>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</si>
  <si>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</si>
  <si>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</si>
  <si>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</si>
  <si>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</si>
  <si>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</si>
  <si>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</si>
  <si>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</si>
  <si>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</si>
  <si>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</si>
  <si>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</si>
  <si>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</si>
  <si>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</si>
  <si>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</si>
  <si>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</si>
  <si>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</si>
  <si>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</si>
  <si>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</si>
  <si>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</si>
  <si>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</si>
  <si>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</si>
  <si>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</si>
  <si>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</si>
  <si>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</si>
  <si>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</si>
  <si>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</si>
  <si>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</si>
  <si>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</si>
  <si>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</si>
  <si>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</si>
  <si>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</si>
  <si>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</si>
  <si>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</si>
  <si>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</si>
  <si>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</si>
  <si>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</si>
  <si>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</si>
  <si>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</si>
  <si>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</si>
  <si>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</si>
  <si>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</si>
  <si>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</si>
  <si>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</si>
  <si>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</si>
  <si>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</si>
  <si>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</si>
  <si>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</si>
  <si>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</si>
  <si>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</si>
  <si>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</si>
  <si>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</si>
  <si>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</si>
  <si>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</si>
  <si>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</si>
  <si>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</si>
  <si>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</si>
  <si>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</si>
  <si>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</si>
  <si>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</si>
  <si>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</si>
  <si>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</si>
  <si>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</si>
  <si>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</si>
  <si>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</si>
  <si>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</si>
  <si>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</si>
  <si>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</si>
  <si>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</si>
  <si>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</si>
  <si>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</si>
  <si>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</si>
  <si>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</si>
  <si>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</si>
  <si>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</si>
  <si>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</si>
  <si>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</si>
  <si>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</si>
  <si>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</si>
  <si>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</si>
  <si>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</si>
  <si>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</si>
  <si>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</si>
  <si>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</si>
  <si>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</si>
  <si>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</si>
  <si>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</si>
  <si>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</si>
  <si>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</si>
  <si>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</si>
  <si>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</si>
  <si>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</si>
  <si>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</si>
  <si>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</si>
  <si>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</si>
  <si>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</si>
  <si>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</si>
  <si>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</si>
  <si>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</si>
  <si>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</si>
  <si>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</si>
  <si>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</si>
  <si>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</si>
  <si>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</si>
  <si>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</si>
  <si>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</si>
  <si>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</si>
  <si>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</si>
  <si>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</si>
  <si>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</si>
  <si>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</si>
  <si>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</si>
  <si>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</si>
  <si>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</si>
  <si>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</si>
  <si>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</si>
  <si>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</si>
  <si>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</si>
  <si>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</si>
  <si>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</si>
  <si>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</si>
  <si>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</si>
  <si>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</si>
  <si>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</si>
  <si>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</si>
  <si>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</si>
  <si>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</si>
  <si>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</si>
  <si>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</si>
  <si>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</si>
  <si>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</si>
  <si>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</si>
  <si>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</si>
  <si>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</si>
  <si>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</si>
  <si>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</si>
  <si>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</si>
  <si>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</si>
  <si>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</si>
  <si>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</si>
  <si>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</si>
  <si>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</si>
  <si>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</si>
  <si>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</si>
  <si>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</si>
  <si>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</si>
  <si>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</si>
  <si>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</si>
  <si>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</si>
  <si>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</si>
  <si>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</si>
  <si>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</si>
  <si>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</si>
  <si>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</si>
  <si>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</si>
  <si>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</si>
  <si>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</si>
  <si>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</si>
  <si>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</si>
  <si>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</si>
  <si>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</si>
  <si>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</si>
  <si>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</si>
  <si>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</si>
  <si>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</si>
  <si>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</si>
  <si>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</si>
  <si>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</si>
  <si>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</si>
  <si>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</si>
  <si>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</si>
  <si>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</si>
  <si>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</si>
  <si>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</si>
  <si>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</si>
  <si>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</si>
  <si>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</si>
  <si>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</si>
  <si>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</si>
  <si>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</si>
  <si>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</si>
  <si>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</si>
  <si>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</si>
  <si>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</si>
  <si>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</si>
  <si>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</si>
  <si>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</si>
  <si>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</si>
  <si>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</si>
  <si>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</si>
  <si>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</si>
  <si>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</si>
  <si>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</si>
  <si>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</si>
  <si>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</si>
  <si>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</si>
  <si>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</si>
  <si>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</si>
  <si>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</si>
  <si>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</si>
  <si>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</si>
  <si>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</si>
  <si>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</si>
  <si>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</si>
  <si>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</si>
  <si>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</si>
  <si>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</si>
  <si>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</si>
  <si>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</si>
  <si>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</si>
  <si>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</si>
  <si>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</si>
  <si>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</si>
  <si>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</si>
  <si>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</si>
  <si>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</si>
  <si>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</si>
  <si>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</si>
  <si>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</si>
  <si>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</si>
  <si>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</si>
  <si>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</si>
  <si>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</si>
  <si>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</si>
  <si>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</si>
  <si>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</si>
  <si>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</si>
  <si>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</si>
  <si>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</si>
  <si>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</si>
  <si>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</si>
  <si>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</si>
  <si>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</si>
  <si>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</si>
  <si>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</si>
  <si>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</si>
  <si>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</si>
  <si>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</si>
  <si>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</si>
  <si>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</si>
  <si>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</si>
  <si>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</si>
  <si>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</si>
  <si>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</si>
  <si>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</si>
  <si>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</si>
  <si>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</si>
  <si>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</si>
  <si>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</si>
  <si>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</si>
  <si>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</si>
  <si>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</si>
  <si>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</si>
  <si>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</si>
  <si>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</si>
  <si>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</si>
  <si>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</si>
  <si>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</si>
  <si>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</si>
  <si>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</si>
  <si>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</si>
  <si>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</si>
  <si>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</si>
  <si>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</si>
  <si>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</si>
  <si>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</si>
  <si>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</si>
  <si>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</si>
  <si>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</si>
  <si>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</si>
  <si>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</si>
  <si>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</si>
  <si>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</si>
  <si>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</si>
  <si>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</si>
  <si>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</si>
  <si>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</si>
  <si>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</si>
  <si>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</si>
  <si>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</si>
  <si>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</si>
  <si>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</si>
  <si>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</si>
  <si>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</si>
  <si>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</si>
  <si>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</si>
  <si>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</si>
  <si>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</si>
  <si>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</si>
  <si>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</si>
  <si>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</si>
  <si>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</si>
  <si>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</si>
  <si>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</si>
  <si>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</si>
  <si>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</si>
  <si>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</si>
  <si>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</si>
  <si>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</si>
  <si>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</si>
  <si>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</si>
  <si>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</si>
  <si>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</si>
  <si>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</si>
  <si>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</si>
  <si>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</si>
  <si>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</si>
  <si>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</si>
  <si>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</si>
  <si>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</si>
  <si>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</si>
  <si>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</si>
  <si>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</si>
  <si>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</si>
  <si>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</si>
  <si>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</si>
  <si>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</si>
  <si>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</si>
  <si>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</si>
  <si>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</si>
  <si>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</si>
  <si>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</si>
  <si>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</si>
  <si>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</si>
  <si>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</si>
  <si>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</si>
  <si>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</si>
  <si>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</si>
  <si>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</si>
  <si>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</si>
  <si>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</si>
  <si>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</si>
  <si>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</si>
  <si>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</si>
  <si>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</si>
  <si>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</si>
  <si>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</si>
  <si>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</si>
  <si>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</si>
  <si>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</si>
  <si>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</si>
  <si>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</si>
  <si>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</si>
  <si>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</si>
  <si>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</si>
  <si>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</si>
  <si>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</si>
  <si>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</si>
  <si>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</si>
  <si>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</si>
  <si>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</si>
  <si>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</si>
  <si>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</si>
  <si>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</si>
  <si>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</si>
  <si>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</si>
  <si>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</si>
  <si>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</si>
  <si>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</si>
  <si>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</si>
  <si>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</si>
  <si>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</si>
  <si>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</si>
  <si>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</si>
  <si>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</si>
  <si>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</si>
  <si>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</si>
  <si>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</si>
  <si>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</si>
  <si>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</si>
  <si>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</si>
  <si>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</si>
  <si>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</si>
  <si>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</si>
  <si>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</si>
  <si>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</si>
  <si>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</si>
  <si>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</si>
  <si>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</si>
  <si>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</si>
  <si>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</si>
  <si>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</si>
  <si>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</si>
  <si>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</si>
  <si>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</si>
  <si>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</si>
  <si>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</si>
  <si>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</si>
  <si>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</si>
  <si>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</si>
  <si>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</si>
  <si>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</si>
  <si>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</si>
  <si>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</si>
  <si>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</si>
  <si>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</si>
  <si>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</si>
  <si>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</si>
  <si>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</si>
  <si>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</si>
  <si>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</si>
  <si>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</si>
  <si>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</si>
  <si>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</si>
  <si>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</si>
  <si>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</si>
  <si>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</si>
  <si>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</si>
  <si>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</si>
  <si>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</si>
  <si>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</si>
  <si>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</si>
  <si>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</si>
  <si>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</si>
  <si>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</si>
  <si>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</si>
  <si>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</si>
  <si>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</si>
  <si>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</si>
  <si>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</si>
  <si>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</si>
  <si>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</si>
  <si>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</si>
  <si>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</si>
  <si>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</si>
  <si>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</si>
  <si>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</si>
  <si>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</si>
  <si>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</si>
  <si>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</si>
  <si>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</si>
  <si>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</si>
  <si>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</si>
  <si>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</si>
  <si>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</si>
  <si>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</si>
  <si>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</si>
  <si>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</si>
  <si>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</si>
  <si>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</si>
  <si>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</si>
  <si>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</si>
  <si>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</si>
  <si>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</si>
  <si>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</si>
  <si>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</si>
  <si>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</si>
  <si>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</si>
  <si>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</si>
  <si>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</si>
  <si>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</si>
  <si>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</si>
  <si>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</si>
  <si>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</si>
  <si>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</si>
  <si>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</si>
  <si>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</si>
  <si>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</si>
  <si>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</si>
  <si>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</si>
  <si>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</si>
  <si>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</si>
  <si>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</si>
  <si>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</si>
  <si>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</si>
  <si>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</si>
  <si>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</si>
  <si>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</si>
  <si>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</si>
  <si>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</si>
  <si>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</si>
  <si>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</si>
  <si>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</si>
  <si>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</si>
  <si>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</si>
  <si>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</si>
  <si>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</si>
  <si>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</si>
  <si>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</si>
  <si>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</si>
  <si>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</si>
  <si>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</si>
  <si>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</si>
  <si>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</si>
  <si>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</si>
  <si>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</si>
  <si>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</si>
  <si>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</si>
  <si>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</si>
  <si>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</si>
  <si>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</si>
  <si>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</si>
  <si>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</si>
  <si>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</si>
  <si>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</si>
  <si>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</si>
  <si>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</si>
  <si>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</si>
  <si>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</si>
  <si>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</si>
  <si>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</si>
  <si>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</si>
  <si>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</si>
  <si>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</si>
  <si>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</si>
  <si>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</si>
  <si>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</si>
  <si>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</si>
  <si>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</si>
  <si>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</si>
  <si>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</si>
  <si>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</si>
  <si>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</si>
  <si>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</si>
  <si>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</si>
  <si>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</si>
  <si>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</si>
  <si>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</si>
  <si>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</si>
  <si>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</si>
  <si>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</si>
  <si>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</si>
  <si>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</si>
  <si>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</si>
  <si>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</si>
  <si>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</si>
  <si>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</si>
  <si>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</si>
  <si>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</si>
  <si>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</si>
  <si>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</si>
  <si>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</si>
  <si>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</si>
  <si>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</si>
  <si>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</si>
  <si>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</si>
  <si>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</si>
  <si>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</si>
  <si>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</si>
  <si>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</si>
  <si>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</si>
  <si>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</si>
  <si>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</si>
  <si>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</si>
  <si>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</si>
  <si>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</si>
  <si>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</si>
  <si>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</si>
  <si>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</si>
  <si>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</si>
  <si>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</si>
  <si>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</si>
  <si>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</si>
  <si>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</si>
  <si>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</si>
  <si>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</si>
  <si>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</si>
  <si>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</si>
  <si>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</si>
  <si>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</si>
  <si>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</si>
  <si>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</si>
  <si>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</si>
  <si>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</si>
  <si>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</si>
  <si>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</si>
  <si>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</si>
  <si>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</si>
  <si>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</si>
  <si>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</si>
  <si>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</si>
  <si>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</si>
  <si>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</si>
  <si>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</si>
  <si>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</si>
  <si>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</si>
  <si>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</si>
  <si>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</si>
  <si>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</si>
  <si>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</si>
  <si>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</si>
  <si>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</si>
  <si>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</si>
  <si>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</si>
  <si>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</si>
  <si>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</si>
  <si>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</si>
  <si>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</si>
  <si>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</si>
  <si>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</si>
  <si>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</si>
  <si>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</si>
  <si>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</si>
  <si>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</si>
  <si>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</si>
  <si>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</si>
  <si>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</si>
  <si>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</si>
  <si>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</si>
  <si>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</si>
  <si>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</si>
  <si>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</si>
  <si>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</si>
  <si>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</si>
  <si>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</si>
  <si>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</si>
  <si>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</si>
  <si>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</si>
  <si>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</si>
  <si>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</si>
  <si>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</si>
  <si>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</si>
  <si>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</si>
  <si>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</si>
  <si>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</si>
  <si>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</si>
  <si>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</si>
  <si>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</si>
  <si>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</si>
  <si>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</si>
  <si>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</si>
  <si>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</si>
  <si>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</si>
  <si>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</si>
  <si>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</si>
  <si>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</si>
  <si>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</si>
  <si>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</si>
  <si>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</si>
  <si>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</si>
  <si>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</si>
  <si>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</si>
  <si>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</si>
  <si>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</si>
  <si>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</si>
  <si>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</si>
  <si>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</si>
  <si>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</si>
  <si>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</si>
  <si>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</si>
  <si>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</si>
  <si>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</si>
  <si>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</si>
  <si>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</si>
  <si>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</si>
  <si>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</si>
  <si>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</si>
  <si>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</si>
  <si>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</si>
  <si>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</si>
  <si>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</si>
  <si>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</si>
  <si>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</si>
  <si>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</si>
  <si>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</si>
  <si>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</si>
  <si>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</si>
  <si>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</si>
  <si>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</si>
  <si>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</si>
  <si>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</si>
  <si>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</si>
  <si>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</si>
  <si>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</si>
  <si>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</si>
  <si>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</si>
  <si>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</si>
  <si>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</si>
  <si>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</si>
  <si>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</si>
  <si>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</si>
  <si>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</si>
  <si>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</si>
  <si>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</si>
  <si>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</si>
  <si>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</si>
  <si>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</si>
  <si>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</si>
  <si>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</si>
  <si>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</si>
  <si>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</si>
  <si>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</si>
  <si>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</si>
  <si>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</si>
  <si>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</si>
  <si>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</si>
  <si>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</si>
  <si>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</si>
  <si>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</si>
  <si>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</si>
  <si>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</si>
  <si>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</si>
  <si>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</si>
  <si>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</si>
  <si>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</si>
  <si>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</si>
  <si>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</si>
  <si>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</si>
  <si>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</si>
  <si>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</si>
  <si>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</si>
  <si>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</si>
  <si>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</si>
  <si>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</si>
  <si>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</si>
  <si>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</si>
  <si>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</si>
  <si>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</si>
  <si>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</si>
  <si>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</si>
  <si>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</si>
  <si>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</si>
  <si>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</si>
  <si>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</si>
  <si>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</si>
  <si>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</si>
  <si>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</si>
  <si>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</si>
  <si>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</si>
  <si>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</si>
  <si>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</si>
  <si>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</si>
  <si>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</si>
  <si>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</si>
  <si>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</si>
  <si>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</si>
  <si>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</si>
  <si>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</si>
  <si>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</si>
  <si>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</si>
  <si>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</si>
  <si>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</si>
  <si>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</si>
  <si>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</si>
  <si>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</si>
  <si>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</si>
  <si>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</si>
  <si>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</si>
  <si>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</si>
  <si>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</si>
  <si>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</si>
  <si>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</si>
  <si>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</si>
  <si>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</si>
  <si>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</si>
  <si>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</si>
  <si>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</si>
  <si>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</si>
  <si>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</si>
  <si>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</si>
  <si>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</si>
  <si>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</si>
  <si>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</si>
  <si>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</si>
  <si>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</si>
  <si>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</si>
  <si>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</si>
  <si>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</si>
  <si>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</si>
  <si>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</si>
  <si>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</si>
  <si>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</si>
  <si>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</si>
  <si>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</si>
  <si>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</si>
  <si>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</si>
  <si>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</si>
  <si>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</si>
  <si>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</si>
  <si>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</si>
  <si>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</si>
  <si>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</si>
  <si>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</si>
  <si>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</si>
  <si>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</si>
  <si>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</si>
  <si>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</si>
  <si>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</si>
  <si>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</si>
  <si>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</si>
  <si>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</si>
  <si>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</si>
  <si>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</si>
  <si>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</si>
  <si>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</si>
  <si>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</si>
  <si>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</si>
  <si>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</si>
  <si>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</si>
  <si>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</si>
  <si>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</si>
  <si>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</si>
  <si>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</si>
  <si>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</si>
  <si>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</si>
  <si>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</si>
  <si>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</si>
  <si>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</si>
  <si>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</si>
  <si>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</si>
  <si>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</si>
  <si>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</si>
  <si>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</si>
  <si>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</si>
  <si>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</si>
  <si>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</si>
  <si>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</si>
  <si>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</si>
  <si>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</si>
  <si>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</si>
  <si>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</si>
  <si>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</si>
  <si>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</si>
  <si>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</si>
  <si>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</si>
  <si>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</si>
  <si>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</si>
  <si>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</si>
  <si>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</si>
  <si>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</si>
  <si>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</si>
  <si>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</si>
  <si>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</si>
  <si>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</si>
  <si>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</si>
  <si>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</si>
  <si>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</si>
  <si>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</si>
  <si>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</si>
  <si>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</si>
  <si>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</si>
  <si>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</si>
  <si>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</si>
  <si>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</si>
  <si>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</si>
  <si>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</si>
  <si>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</si>
  <si>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</si>
  <si>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</si>
  <si>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</si>
  <si>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</si>
  <si>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</si>
  <si>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</si>
  <si>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</si>
  <si>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</si>
  <si>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</si>
  <si>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</si>
  <si>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</si>
  <si>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</si>
  <si>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</si>
  <si>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</si>
  <si>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</si>
  <si>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</si>
  <si>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</si>
  <si>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</si>
  <si>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</si>
  <si>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</si>
  <si>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</si>
  <si>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</si>
  <si>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</si>
  <si>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</si>
  <si>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</si>
  <si>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</si>
  <si>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</si>
  <si>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</si>
  <si>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</si>
  <si>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</si>
  <si>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</si>
  <si>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</si>
  <si>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</si>
  <si>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</si>
  <si>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</si>
  <si>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</si>
  <si>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</si>
  <si>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</si>
  <si>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</si>
  <si>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</si>
  <si>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</si>
  <si>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</si>
  <si>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</si>
  <si>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</si>
  <si>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</si>
  <si>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</si>
  <si>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</si>
  <si>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</si>
  <si>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</si>
  <si>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</si>
  <si>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</si>
  <si>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</si>
  <si>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</si>
  <si>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</si>
  <si>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</si>
  <si>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</si>
  <si>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</si>
  <si>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</si>
  <si>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</si>
  <si>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</si>
  <si>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</si>
  <si>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</si>
  <si>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</si>
  <si>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</si>
  <si>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</si>
  <si>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</si>
  <si>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</si>
  <si>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</si>
  <si>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</si>
  <si>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</si>
  <si>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</si>
  <si>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</si>
  <si>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</si>
  <si>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</si>
  <si>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</si>
  <si>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</si>
  <si>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</si>
  <si>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</si>
  <si>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</si>
  <si>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</si>
  <si>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</si>
  <si>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</si>
  <si>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</si>
  <si>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</si>
  <si>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</si>
  <si>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</si>
  <si>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</si>
  <si>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</si>
  <si>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</si>
  <si>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</si>
  <si>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</si>
  <si>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</si>
  <si>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</si>
  <si>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</si>
  <si>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</si>
  <si>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</si>
  <si>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</si>
  <si>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</si>
  <si>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</si>
  <si>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</si>
  <si>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</si>
  <si>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</si>
  <si>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</si>
  <si>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</si>
  <si>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</si>
  <si>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</si>
  <si>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</si>
  <si>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</si>
  <si>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</si>
  <si>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</si>
  <si>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</si>
  <si>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</si>
  <si>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</si>
  <si>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</si>
  <si>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</si>
  <si>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</si>
  <si>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</si>
  <si>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</si>
  <si>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</si>
  <si>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</si>
  <si>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</si>
  <si>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</si>
  <si>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</si>
  <si>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</si>
  <si>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</si>
  <si>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</si>
  <si>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</si>
  <si>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</si>
  <si>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</si>
  <si>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</si>
  <si>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</si>
  <si>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</si>
  <si>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</si>
  <si>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</si>
  <si>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</si>
  <si>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</si>
  <si>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</si>
  <si>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</si>
  <si>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</si>
  <si>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</si>
  <si>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</si>
  <si>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</si>
  <si>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</si>
  <si>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</si>
  <si>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</si>
  <si>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</si>
  <si>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</si>
  <si>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</si>
  <si>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</si>
  <si>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</si>
  <si>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</si>
  <si>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</si>
  <si>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</si>
  <si>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</si>
  <si>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</si>
  <si>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</si>
  <si>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</si>
  <si>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</si>
  <si>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</si>
  <si>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</si>
  <si>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</si>
  <si>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</si>
  <si>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</si>
  <si>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</si>
  <si>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</si>
  <si>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</si>
  <si>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</si>
  <si>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</si>
  <si>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</si>
  <si>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</si>
  <si>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</si>
  <si>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</si>
  <si>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</si>
  <si>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</si>
  <si>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</si>
  <si>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</si>
  <si>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</si>
  <si>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</si>
  <si>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</si>
  <si>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</si>
  <si>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</si>
  <si>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</si>
  <si>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</si>
  <si>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</si>
  <si>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</si>
  <si>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</si>
  <si>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</si>
  <si>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</si>
  <si>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</si>
  <si>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</si>
  <si>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</si>
  <si>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</si>
  <si>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</si>
  <si>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</si>
  <si>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</si>
  <si>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</si>
  <si>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</si>
  <si>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</si>
  <si>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</si>
  <si>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</si>
  <si>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</si>
  <si>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</si>
  <si>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</si>
  <si>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</si>
  <si>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</si>
  <si>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</si>
  <si>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</si>
  <si>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</si>
  <si>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</si>
  <si>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</si>
  <si>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</si>
  <si>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</si>
  <si>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</si>
  <si>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</si>
  <si>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</si>
  <si>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</si>
  <si>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</si>
  <si>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</si>
  <si>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</si>
  <si>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</si>
  <si>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</si>
  <si>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</si>
  <si>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</si>
  <si>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</si>
  <si>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</si>
  <si>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</si>
  <si>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</si>
  <si>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</si>
  <si>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</si>
  <si>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</si>
  <si>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</si>
  <si>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</si>
  <si>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</si>
  <si>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</si>
  <si>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</si>
  <si>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</si>
  <si>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</si>
  <si>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</si>
  <si>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</si>
  <si>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</si>
  <si>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</si>
  <si>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</si>
  <si>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</si>
  <si>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</si>
  <si>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</si>
  <si>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</si>
  <si>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</si>
  <si>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</si>
  <si>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</si>
  <si>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</si>
  <si>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</si>
  <si>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</si>
  <si>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</si>
  <si>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</si>
  <si>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</si>
  <si>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</si>
  <si>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</si>
  <si>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</si>
  <si>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</si>
  <si>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</si>
  <si>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</si>
  <si>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</si>
  <si>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</si>
  <si>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</si>
  <si>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</si>
  <si>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</si>
  <si>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</si>
  <si>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</si>
  <si>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</si>
  <si>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</si>
  <si>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</si>
  <si>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</si>
  <si>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</si>
  <si>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</si>
  <si>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</si>
  <si>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</si>
  <si>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</si>
  <si>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</si>
  <si>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</si>
  <si>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</si>
  <si>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</si>
  <si>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</si>
  <si>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</si>
  <si>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</si>
  <si>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</si>
  <si>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</si>
  <si>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</si>
  <si>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</si>
  <si>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</si>
  <si>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</si>
  <si>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</si>
  <si>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</si>
  <si>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</si>
  <si>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</si>
  <si>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</si>
  <si>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</si>
  <si>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</si>
  <si>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</si>
  <si>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</si>
  <si>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</si>
  <si>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</si>
  <si>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</si>
  <si>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</si>
  <si>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</si>
  <si>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</si>
  <si>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</si>
  <si>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</si>
  <si>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</si>
  <si>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</si>
  <si>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</si>
  <si>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</si>
  <si>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</si>
  <si>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</si>
  <si>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</si>
  <si>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</si>
  <si>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</si>
  <si>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</si>
  <si>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</si>
  <si>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</si>
  <si>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</si>
  <si>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</si>
  <si>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</si>
  <si>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</si>
  <si>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</si>
  <si>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</si>
  <si>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</si>
  <si>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</si>
  <si>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</si>
  <si>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</si>
  <si>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</si>
  <si>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</si>
  <si>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</si>
  <si>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</si>
  <si>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</si>
  <si>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</si>
  <si>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</si>
  <si>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</si>
  <si>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</si>
  <si>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</si>
  <si>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</si>
  <si>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</si>
  <si>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</si>
  <si>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</si>
  <si>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</si>
  <si>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</si>
  <si>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</si>
  <si>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</si>
  <si>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</si>
  <si>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</si>
  <si>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</si>
  <si>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</si>
  <si>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</si>
  <si>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</si>
  <si>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</si>
  <si>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</si>
  <si>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</si>
  <si>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</si>
  <si>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</si>
  <si>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</si>
  <si>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</si>
  <si>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</si>
  <si>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</si>
  <si>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</si>
  <si>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</si>
  <si>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</si>
  <si>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</si>
  <si>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</si>
  <si>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</si>
  <si>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</si>
  <si>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</si>
  <si>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</si>
  <si>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</si>
  <si>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</si>
  <si>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</si>
  <si>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</si>
  <si>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</si>
  <si>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</si>
  <si>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</si>
  <si>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</si>
  <si>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</si>
  <si>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</si>
  <si>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</si>
  <si>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</si>
  <si>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</si>
  <si>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</si>
  <si>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</si>
  <si>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</si>
  <si>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</si>
  <si>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</si>
  <si>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</si>
  <si>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</si>
  <si>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</si>
  <si>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</si>
  <si>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</si>
  <si>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</si>
  <si>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</si>
  <si>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</si>
  <si>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</si>
  <si>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</si>
  <si>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</si>
  <si>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</si>
  <si>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</si>
  <si>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</si>
  <si>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</si>
  <si>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</si>
  <si>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</si>
  <si>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</si>
  <si>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</si>
  <si>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</si>
  <si>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</si>
  <si>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</si>
  <si>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</si>
  <si>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</si>
  <si>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</si>
  <si>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</si>
  <si>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</si>
  <si>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</si>
  <si>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</si>
  <si>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</si>
  <si>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</si>
  <si>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</si>
  <si>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</si>
  <si>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</si>
  <si>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</si>
  <si>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</si>
  <si>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</si>
  <si>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</si>
  <si>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</si>
  <si>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</si>
  <si>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</si>
  <si>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</si>
  <si>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</si>
  <si>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</si>
  <si>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</si>
  <si>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</si>
  <si>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</si>
  <si>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</si>
  <si>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</si>
  <si>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</si>
  <si>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</si>
  <si>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</si>
  <si>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</si>
  <si>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</si>
  <si>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</si>
  <si>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</si>
  <si>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</si>
  <si>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</si>
  <si>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</si>
  <si>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</si>
  <si>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</si>
  <si>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</si>
  <si>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</si>
  <si>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</si>
  <si>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</si>
  <si>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</si>
  <si>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</si>
  <si>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</si>
  <si>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</si>
  <si>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</si>
  <si>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</si>
  <si>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</si>
  <si>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</si>
  <si>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</si>
  <si>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</si>
  <si>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</si>
  <si>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</si>
  <si>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</si>
  <si>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</si>
  <si>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</si>
  <si>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</si>
  <si>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</si>
  <si>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</si>
  <si>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</si>
  <si>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</si>
  <si>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</si>
  <si>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</si>
  <si>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</si>
  <si>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</si>
  <si>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</si>
  <si>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</si>
  <si>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</si>
  <si>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</si>
  <si>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</si>
  <si>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</si>
  <si>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</si>
  <si>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</si>
  <si>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</si>
  <si>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</si>
  <si>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</si>
  <si>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</si>
  <si>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</si>
  <si>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</si>
  <si>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</si>
  <si>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</si>
  <si>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</si>
  <si>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</si>
  <si>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</si>
  <si>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</si>
  <si>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</si>
  <si>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</si>
  <si>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</si>
  <si>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</si>
  <si>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</si>
  <si>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</si>
  <si>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</si>
  <si>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</si>
  <si>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</si>
  <si>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</si>
  <si>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</si>
  <si>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</si>
  <si>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</si>
  <si>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</si>
  <si>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</si>
  <si>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</si>
  <si>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</si>
  <si>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</si>
  <si>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</si>
  <si>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</si>
  <si>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</si>
  <si>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</si>
  <si>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</si>
  <si>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</si>
  <si>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</si>
  <si>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</si>
  <si>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</si>
  <si>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</si>
  <si>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</si>
  <si>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</si>
  <si>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</si>
  <si>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</si>
  <si>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</si>
  <si>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</si>
  <si>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</si>
  <si>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</si>
  <si>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</si>
  <si>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</si>
  <si>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</si>
  <si>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</si>
  <si>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</si>
  <si>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</si>
  <si>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</si>
  <si>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</si>
  <si>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</si>
  <si>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</si>
  <si>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</si>
  <si>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</si>
  <si>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</si>
  <si>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</si>
  <si>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</si>
  <si>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</si>
  <si>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</si>
  <si>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</si>
  <si>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</si>
  <si>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</si>
  <si>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</si>
  <si>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</si>
  <si>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</si>
  <si>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</si>
  <si>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</si>
  <si>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</si>
  <si>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</si>
  <si>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</si>
  <si>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</si>
  <si>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</si>
  <si>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</si>
  <si>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</si>
  <si>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</si>
  <si>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</si>
  <si>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</si>
  <si>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</si>
  <si>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</si>
  <si>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</si>
  <si>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</si>
  <si>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</si>
  <si>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</si>
  <si>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</si>
  <si>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</si>
  <si>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</si>
  <si>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</si>
  <si>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</si>
  <si>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</si>
  <si>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</si>
  <si>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</si>
  <si>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</si>
  <si>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</si>
  <si>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</si>
  <si>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</si>
  <si>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</si>
  <si>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</si>
  <si>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</si>
  <si>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</si>
  <si>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</si>
  <si>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</si>
  <si>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</si>
  <si>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</si>
  <si>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</si>
  <si>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</si>
  <si>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</si>
  <si>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</si>
  <si>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</si>
  <si>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</si>
  <si>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</si>
  <si>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</si>
  <si>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</si>
  <si>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</si>
  <si>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</si>
  <si>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</si>
  <si>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</si>
  <si>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</si>
  <si>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</si>
  <si>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</si>
  <si>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</si>
  <si>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</si>
  <si>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</si>
  <si>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</si>
  <si>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</si>
  <si>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</si>
  <si>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</si>
  <si>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</si>
  <si>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</si>
  <si>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</si>
  <si>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</si>
  <si>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</si>
  <si>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</si>
  <si>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</si>
  <si>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</si>
  <si>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</si>
  <si>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</si>
  <si>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</si>
  <si>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</si>
  <si>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</si>
  <si>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</si>
  <si>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</si>
  <si>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</si>
  <si>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</si>
  <si>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</si>
  <si>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</si>
  <si>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</si>
  <si>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</si>
  <si>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</si>
  <si>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</si>
  <si>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</si>
  <si>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</si>
  <si>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</si>
  <si>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</si>
  <si>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</si>
  <si>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</si>
  <si>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</si>
  <si>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</si>
  <si>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</si>
  <si>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</si>
  <si>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</si>
  <si>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</si>
  <si>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</si>
  <si>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</si>
  <si>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</si>
  <si>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</si>
  <si>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</si>
  <si>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</si>
  <si>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</si>
  <si>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</si>
  <si>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</si>
  <si>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</si>
  <si>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</si>
  <si>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</si>
  <si>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</si>
  <si>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</si>
  <si>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</si>
  <si>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</si>
  <si>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</si>
  <si>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</si>
  <si>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</si>
  <si>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</si>
  <si>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</si>
  <si>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</si>
  <si>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</si>
  <si>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</si>
  <si>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</si>
  <si>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</si>
  <si>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</si>
  <si>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</si>
  <si>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</si>
  <si>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</si>
  <si>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</si>
  <si>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</si>
  <si>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</si>
  <si>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</si>
  <si>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</si>
  <si>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</si>
  <si>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</si>
  <si>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</si>
  <si>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</si>
  <si>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</si>
  <si>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</si>
  <si>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</si>
  <si>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</si>
  <si>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</si>
  <si>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</si>
  <si>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</si>
  <si>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</si>
  <si>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</si>
  <si>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</si>
  <si>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</si>
  <si>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</si>
  <si>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</si>
  <si>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</si>
  <si>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</si>
  <si>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</si>
  <si>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</si>
  <si>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</si>
  <si>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</si>
  <si>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</si>
  <si>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</si>
  <si>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</si>
  <si>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</si>
  <si>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</si>
  <si>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</si>
  <si>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</si>
  <si>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</si>
  <si>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</si>
  <si>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</si>
  <si>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</si>
  <si>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</si>
  <si>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</si>
  <si>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</si>
  <si>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</si>
  <si>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</si>
  <si>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</si>
  <si>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</si>
  <si>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</si>
  <si>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</si>
  <si>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</si>
  <si>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</si>
  <si>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</si>
  <si>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</si>
  <si>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</si>
  <si>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</si>
  <si>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</si>
  <si>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</si>
  <si>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</si>
  <si>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</si>
  <si>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</si>
  <si>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</si>
  <si>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</si>
  <si>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</si>
  <si>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</si>
  <si>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</si>
  <si>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</si>
  <si>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</si>
  <si>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</si>
  <si>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</si>
  <si>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</si>
  <si>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</si>
  <si>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</si>
  <si>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</si>
  <si>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</si>
  <si>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</si>
  <si>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</si>
  <si>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</si>
  <si>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</si>
  <si>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</si>
  <si>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</si>
  <si>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</si>
  <si>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</si>
  <si>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</si>
  <si>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</si>
  <si>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</si>
  <si>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</si>
  <si>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</si>
  <si>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</si>
  <si>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</si>
  <si>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</si>
  <si>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</si>
  <si>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</si>
  <si>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</si>
  <si>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</si>
  <si>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</si>
  <si>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</si>
  <si>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</si>
  <si>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</si>
  <si>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</si>
  <si>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</si>
  <si>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</si>
  <si>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</si>
  <si>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</si>
  <si>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</si>
  <si>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</si>
  <si>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</si>
  <si>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</si>
  <si>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</si>
  <si>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</si>
  <si>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</si>
  <si>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</si>
  <si>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</si>
  <si>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</si>
  <si>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</si>
  <si>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</si>
  <si>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</si>
  <si>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</si>
  <si>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</si>
  <si>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</si>
  <si>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</si>
  <si>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</si>
  <si>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</si>
  <si>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</si>
  <si>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</si>
  <si>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</si>
  <si>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</si>
  <si>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</si>
  <si>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</si>
  <si>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</si>
  <si>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</si>
  <si>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</si>
  <si>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</si>
  <si>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</si>
  <si>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</si>
  <si>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</si>
  <si>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</si>
  <si>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</si>
  <si>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</si>
  <si>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</si>
  <si>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</si>
  <si>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</si>
  <si>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</si>
  <si>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</si>
  <si>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</si>
  <si>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</si>
  <si>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</si>
  <si>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</si>
  <si>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</si>
  <si>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</si>
  <si>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</si>
  <si>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</si>
  <si>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</si>
  <si>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</si>
  <si>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</si>
  <si>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</si>
  <si>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</si>
  <si>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</si>
  <si>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</si>
  <si>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</si>
  <si>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</si>
  <si>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</si>
  <si>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</si>
  <si>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</si>
  <si>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</si>
  <si>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</si>
  <si>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</si>
  <si>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</si>
  <si>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</si>
  <si>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</si>
  <si>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</si>
  <si>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</si>
  <si>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</si>
  <si>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</si>
  <si>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</si>
  <si>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</si>
  <si>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</si>
  <si>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</si>
  <si>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</si>
  <si>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</si>
  <si>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</si>
  <si>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</si>
  <si>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</si>
  <si>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</si>
  <si>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</si>
  <si>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</si>
  <si>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</si>
  <si>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</si>
  <si>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</si>
  <si>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</si>
  <si>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</si>
  <si>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</si>
  <si>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</si>
  <si>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</si>
  <si>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</si>
  <si>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</si>
  <si>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</si>
  <si>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</si>
  <si>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</si>
  <si>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</si>
  <si>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</si>
  <si>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</si>
  <si>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</si>
  <si>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</si>
  <si>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</si>
  <si>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</si>
  <si>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</si>
  <si>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</si>
  <si>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</si>
  <si>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</si>
  <si>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</si>
  <si>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</si>
  <si>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</si>
  <si>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</si>
  <si>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</si>
  <si>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</si>
  <si>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</si>
  <si>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</si>
  <si>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</si>
  <si>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</si>
  <si>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</si>
  <si>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</si>
  <si>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</si>
  <si>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</si>
  <si>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</si>
  <si>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</si>
  <si>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</si>
  <si>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</si>
  <si>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</si>
  <si>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</si>
  <si>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</si>
  <si>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</si>
  <si>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</si>
  <si>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</si>
  <si>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</si>
  <si>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</si>
  <si>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</si>
  <si>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</si>
  <si>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</si>
  <si>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</si>
  <si>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</si>
  <si>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</si>
  <si>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</si>
  <si>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</si>
  <si>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</si>
  <si>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</si>
  <si>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</si>
  <si>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</si>
  <si>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</si>
  <si>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</si>
  <si>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</si>
  <si>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</si>
  <si>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</si>
  <si>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</si>
  <si>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</si>
  <si>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</si>
  <si>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</si>
  <si>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</si>
  <si>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</si>
  <si>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</si>
  <si>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</si>
  <si>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</si>
  <si>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</si>
  <si>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</si>
  <si>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</si>
  <si>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</si>
  <si>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</si>
  <si>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</si>
  <si>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</si>
  <si>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</si>
  <si>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</si>
  <si>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</si>
  <si>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</si>
  <si>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</si>
  <si>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</si>
  <si>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</si>
  <si>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</si>
  <si>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</si>
  <si>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</si>
  <si>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</si>
  <si>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</si>
  <si>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</si>
  <si>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</si>
  <si>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</si>
  <si>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</si>
  <si>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</si>
  <si>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</si>
  <si>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</si>
  <si>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</si>
  <si>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</si>
  <si>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</si>
  <si>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</si>
  <si>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</si>
  <si>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</si>
  <si>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</si>
  <si>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</si>
  <si>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</si>
  <si>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</si>
  <si>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</si>
  <si>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</si>
  <si>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</si>
  <si>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</si>
  <si>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</si>
  <si>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</si>
  <si>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</si>
  <si>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</si>
  <si>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</si>
  <si>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</si>
  <si>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</si>
  <si>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</si>
  <si>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</si>
  <si>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</si>
  <si>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</si>
  <si>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</si>
  <si>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</si>
  <si>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</si>
  <si>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</si>
  <si>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</si>
  <si>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</si>
  <si>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</si>
  <si>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</si>
  <si>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</si>
  <si>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</si>
  <si>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</si>
  <si>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</si>
  <si>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</si>
  <si>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</si>
  <si>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</si>
  <si>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</si>
  <si>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</si>
  <si>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</si>
  <si>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</si>
  <si>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</si>
  <si>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</si>
  <si>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</si>
  <si>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</si>
  <si>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</si>
  <si>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</si>
  <si>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</si>
  <si>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</si>
  <si>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</si>
  <si>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</si>
  <si>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</si>
  <si>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</si>
  <si>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</si>
  <si>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</si>
  <si>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</si>
  <si>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</si>
  <si>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</si>
  <si>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</si>
  <si>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</si>
  <si>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</si>
  <si>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</si>
  <si>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</si>
  <si>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</si>
  <si>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</si>
  <si>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</si>
  <si>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</si>
  <si>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</si>
  <si>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</si>
  <si>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</si>
  <si>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</si>
  <si>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</si>
  <si>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</si>
  <si>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</si>
  <si>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</si>
  <si>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</si>
  <si>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</si>
  <si>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</si>
  <si>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</si>
  <si>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</si>
  <si>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</si>
  <si>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</si>
  <si>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</si>
  <si>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</si>
  <si>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</si>
  <si>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</si>
  <si>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</si>
  <si>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</si>
  <si>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</si>
  <si>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</si>
  <si>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</si>
  <si>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</si>
  <si>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</si>
  <si>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</si>
  <si>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</si>
  <si>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</si>
  <si>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</si>
  <si>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</si>
  <si>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</si>
  <si>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</si>
  <si>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</si>
  <si>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</si>
  <si>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</si>
  <si>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</si>
  <si>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</si>
  <si>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</si>
  <si>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</si>
  <si>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</si>
  <si>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</si>
  <si>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</si>
  <si>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</si>
  <si>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</si>
  <si>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</si>
  <si>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</si>
  <si>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</si>
  <si>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</si>
  <si>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</si>
  <si>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</si>
  <si>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</si>
  <si>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</si>
  <si>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</si>
  <si>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</si>
  <si>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</si>
  <si>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</si>
  <si>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</si>
  <si>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</si>
  <si>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</si>
  <si>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</si>
  <si>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</si>
  <si>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</si>
  <si>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</si>
  <si>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</si>
  <si>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</si>
  <si>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</si>
  <si>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</si>
  <si>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</si>
  <si>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</si>
  <si>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</si>
  <si>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</si>
  <si>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</si>
  <si>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</si>
  <si>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</si>
  <si>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</si>
  <si>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</si>
  <si>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</si>
  <si>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</si>
  <si>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</si>
  <si>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</si>
  <si>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</si>
  <si>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</si>
  <si>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</si>
  <si>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</si>
  <si>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</si>
  <si>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</si>
  <si>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</si>
  <si>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</si>
  <si>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</si>
  <si>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</si>
  <si>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</si>
  <si>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</si>
  <si>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</si>
  <si>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</si>
  <si>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</si>
  <si>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</si>
  <si>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</si>
  <si>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</si>
  <si>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</si>
  <si>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</si>
  <si>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</si>
  <si>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</si>
  <si>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</si>
  <si>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</si>
  <si>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</si>
  <si>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</si>
  <si>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</si>
  <si>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</si>
  <si>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</si>
  <si>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</si>
  <si>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</si>
  <si>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</si>
  <si>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</si>
  <si>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</si>
  <si>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</si>
  <si>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</si>
  <si>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</si>
  <si>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</si>
  <si>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</si>
  <si>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</si>
  <si>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</si>
  <si>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</si>
  <si>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</si>
  <si>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</si>
  <si>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</si>
  <si>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</si>
  <si>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</si>
  <si>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</si>
  <si>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</si>
  <si>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</si>
  <si>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</si>
  <si>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</si>
  <si>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</si>
  <si>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</si>
  <si>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</si>
  <si>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</si>
  <si>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</si>
  <si>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</si>
  <si>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</si>
  <si>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</si>
  <si>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</si>
  <si>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</si>
  <si>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</si>
  <si>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</si>
  <si>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</si>
  <si>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</si>
  <si>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</si>
  <si>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</si>
  <si>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</si>
  <si>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</si>
  <si>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</si>
  <si>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</si>
  <si>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</si>
  <si>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</si>
  <si>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</si>
  <si>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</si>
  <si>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</si>
  <si>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</si>
  <si>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</si>
  <si>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</si>
  <si>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</si>
  <si>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</si>
  <si>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</si>
  <si>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</si>
  <si>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</si>
  <si>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</si>
  <si>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</si>
  <si>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</si>
  <si>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</si>
  <si>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</si>
  <si>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</si>
  <si>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</si>
  <si>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</si>
  <si>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</si>
  <si>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</si>
  <si>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</si>
  <si>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</si>
  <si>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</si>
  <si>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</si>
  <si>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</si>
  <si>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</si>
  <si>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</si>
  <si>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</si>
  <si>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</si>
  <si>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</si>
  <si>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</si>
  <si>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</si>
  <si>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</si>
  <si>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</si>
  <si>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</si>
  <si>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</si>
  <si>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</si>
  <si>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</si>
  <si>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</si>
  <si>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</si>
  <si>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</si>
  <si>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</si>
  <si>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</si>
  <si>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</si>
  <si>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</si>
  <si>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</si>
  <si>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</si>
  <si>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</si>
  <si>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</si>
  <si>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</si>
  <si>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</si>
  <si>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</si>
  <si>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</si>
  <si>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</si>
  <si>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</si>
  <si>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</si>
  <si>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</si>
  <si>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</si>
  <si>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</si>
  <si>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</si>
  <si>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</si>
  <si>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</si>
  <si>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</si>
  <si>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</si>
  <si>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</si>
  <si>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</si>
  <si>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</si>
  <si>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</si>
  <si>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</si>
  <si>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</si>
  <si>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</si>
  <si>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</si>
  <si>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</si>
  <si>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</si>
  <si>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</si>
  <si>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</si>
  <si>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</si>
  <si>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</si>
  <si>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</si>
  <si>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</si>
  <si>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</si>
  <si>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</si>
  <si>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</si>
  <si>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</si>
  <si>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</si>
  <si>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</si>
  <si>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</si>
  <si>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</si>
  <si>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</si>
  <si>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</si>
  <si>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</si>
  <si>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</si>
  <si>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</si>
  <si>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</si>
  <si>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</si>
  <si>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</si>
  <si>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</si>
  <si>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</si>
  <si>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</si>
  <si>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</si>
  <si>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</si>
  <si>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</si>
  <si>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</si>
  <si>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</si>
  <si>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</si>
  <si>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</si>
  <si>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</si>
  <si>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</si>
  <si>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</si>
  <si>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</si>
  <si>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</si>
  <si>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</si>
  <si>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</si>
  <si>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</si>
  <si>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</si>
  <si>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</si>
  <si>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</si>
  <si>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</si>
  <si>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</si>
  <si>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</si>
  <si>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</si>
  <si>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</si>
  <si>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</si>
  <si>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</si>
  <si>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</si>
  <si>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</si>
  <si>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</si>
  <si>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</si>
  <si>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</si>
  <si>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</si>
  <si>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</si>
  <si>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</si>
  <si>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</si>
  <si>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</si>
  <si>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</si>
  <si>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</si>
  <si>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</si>
  <si>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</si>
  <si>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</si>
  <si>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</si>
  <si>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</si>
  <si>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</si>
  <si>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</si>
  <si>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</si>
  <si>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</si>
  <si>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</si>
  <si>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</si>
  <si>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</si>
  <si>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</si>
  <si>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</si>
  <si>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</si>
  <si>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</si>
  <si>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</si>
  <si>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</si>
  <si>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</si>
  <si>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</si>
  <si>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</si>
  <si>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</si>
  <si>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</si>
  <si>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</si>
  <si>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</si>
  <si>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</si>
  <si>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</si>
  <si>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</si>
  <si>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</si>
  <si>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</si>
  <si>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</si>
  <si>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</si>
  <si>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</si>
  <si>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</si>
  <si>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</si>
  <si>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</si>
  <si>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</si>
  <si>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</si>
  <si>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</si>
  <si>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</si>
  <si>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</si>
  <si>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</si>
  <si>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</si>
  <si>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</si>
  <si>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</si>
  <si>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</si>
  <si>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</si>
  <si>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</si>
  <si>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</si>
  <si>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</si>
  <si>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</si>
  <si>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</si>
  <si>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</si>
  <si>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</si>
  <si>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</si>
  <si>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</si>
  <si>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</si>
  <si>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</si>
  <si>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</si>
  <si>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</si>
  <si>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</si>
  <si>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</si>
  <si>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</si>
  <si>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</si>
  <si>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</si>
  <si>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</si>
  <si>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</si>
  <si>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</si>
  <si>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</si>
  <si>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</si>
  <si>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</si>
  <si>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</si>
  <si>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</si>
  <si>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</si>
  <si>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</si>
  <si>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</si>
  <si>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</si>
  <si>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</si>
  <si>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</si>
  <si>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</si>
  <si>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</si>
  <si>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</si>
  <si>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</si>
  <si>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</si>
  <si>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</si>
  <si>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</si>
  <si>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</si>
  <si>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</si>
  <si>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</si>
  <si>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</si>
  <si>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</si>
  <si>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</si>
  <si>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</si>
  <si>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</si>
  <si>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</si>
  <si>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</si>
  <si>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</si>
  <si>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</si>
  <si>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</si>
  <si>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</si>
  <si>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</si>
  <si>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</si>
  <si>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</si>
  <si>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</si>
  <si>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</si>
  <si>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</si>
  <si>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</si>
  <si>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</si>
  <si>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</si>
  <si>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</si>
  <si>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</si>
  <si>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</si>
  <si>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</si>
  <si>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</si>
  <si>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</si>
  <si>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</si>
  <si>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</si>
  <si>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</si>
  <si>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</si>
  <si>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</si>
  <si>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</si>
  <si>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</si>
  <si>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</si>
  <si>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</si>
  <si>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</si>
  <si>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</si>
  <si>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</si>
  <si>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</si>
  <si>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</si>
  <si>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</si>
  <si>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</si>
  <si>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</si>
  <si>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</si>
  <si>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</si>
  <si>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</si>
  <si>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</si>
  <si>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</si>
  <si>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</si>
  <si>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</si>
  <si>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</si>
  <si>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</si>
  <si>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</si>
  <si>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</si>
  <si>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</si>
  <si>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</si>
  <si>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</si>
  <si>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</si>
  <si>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</si>
  <si>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</si>
  <si>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</si>
  <si>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</si>
  <si>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</si>
  <si>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</si>
  <si>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</si>
  <si>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</si>
  <si>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</si>
  <si>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</si>
  <si>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</si>
  <si>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</si>
  <si>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</si>
  <si>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</si>
  <si>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</si>
  <si>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</si>
  <si>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</si>
  <si>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</si>
  <si>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</si>
  <si>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</si>
  <si>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</si>
  <si>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</si>
  <si>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</si>
  <si>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</si>
  <si>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</si>
  <si>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</si>
  <si>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</si>
  <si>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</si>
  <si>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</si>
  <si>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</si>
  <si>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</si>
  <si>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</si>
  <si>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</si>
  <si>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</si>
  <si>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</si>
  <si>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</si>
  <si>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</si>
  <si>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</si>
  <si>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</si>
  <si>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</si>
  <si>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</si>
  <si>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</si>
  <si>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</si>
  <si>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</si>
  <si>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</si>
  <si>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</si>
  <si>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</si>
  <si>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</si>
  <si>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</si>
  <si>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</si>
  <si>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</si>
  <si>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</si>
  <si>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</si>
  <si>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</si>
  <si>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</si>
  <si>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</si>
  <si>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</si>
  <si>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</si>
  <si>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</si>
  <si>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</si>
  <si>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</si>
  <si>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</si>
  <si>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</si>
  <si>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</si>
  <si>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</si>
  <si>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</si>
  <si>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</si>
  <si>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</si>
  <si>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</si>
  <si>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</si>
  <si>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</si>
  <si>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</si>
  <si>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</si>
  <si>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</si>
  <si>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</si>
  <si>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</si>
  <si>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</si>
  <si>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</si>
  <si>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</si>
  <si>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</si>
  <si>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</si>
  <si>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</si>
  <si>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</si>
  <si>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</si>
  <si>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</si>
  <si>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</si>
  <si>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</si>
  <si>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</si>
  <si>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</si>
  <si>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</si>
  <si>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</si>
  <si>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</si>
  <si>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</si>
  <si>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</si>
  <si>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</si>
  <si>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</si>
  <si>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</si>
  <si>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</si>
  <si>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</si>
  <si>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</si>
  <si>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</si>
  <si>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</si>
  <si>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</si>
  <si>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</si>
  <si>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</si>
  <si>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</si>
  <si>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</si>
  <si>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</si>
  <si>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</si>
  <si>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</si>
  <si>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</si>
  <si>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</si>
  <si>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</si>
  <si>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</si>
  <si>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</si>
  <si>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</si>
  <si>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</si>
  <si>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</si>
  <si>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</si>
  <si>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</si>
  <si>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</si>
  <si>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</si>
  <si>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</si>
  <si>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</si>
  <si>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</si>
  <si>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</si>
  <si>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</si>
  <si>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</si>
  <si>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</si>
  <si>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</si>
  <si>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</si>
  <si>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</si>
  <si>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</si>
  <si>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</si>
  <si>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</si>
  <si>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</si>
  <si>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</si>
  <si>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</si>
  <si>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</si>
  <si>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</si>
  <si>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</si>
  <si>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</si>
  <si>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</si>
  <si>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</si>
  <si>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</si>
  <si>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</si>
  <si>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</si>
  <si>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</si>
  <si>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</si>
  <si>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</si>
  <si>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</si>
  <si>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</si>
  <si>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</si>
  <si>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</si>
  <si>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</si>
  <si>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</si>
  <si>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</si>
  <si>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</si>
  <si>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</si>
  <si>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</si>
  <si>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</si>
  <si>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</si>
  <si>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</si>
  <si>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</si>
  <si>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</si>
  <si>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</si>
  <si>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</si>
  <si>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</si>
  <si>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</si>
  <si>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</si>
  <si>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</si>
  <si>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</si>
  <si>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</si>
  <si>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</si>
  <si>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</si>
  <si>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</si>
  <si>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</si>
  <si>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</si>
  <si>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</si>
  <si>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</si>
  <si>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</si>
  <si>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</si>
  <si>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</si>
  <si>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</si>
  <si>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</si>
  <si>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</si>
  <si>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</si>
  <si>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</si>
  <si>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</si>
  <si>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</si>
  <si>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</si>
  <si>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</si>
  <si>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</si>
  <si>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</si>
  <si>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</si>
  <si>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</si>
  <si>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</si>
  <si>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</si>
  <si>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</si>
  <si>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</si>
  <si>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</si>
  <si>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</si>
  <si>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</si>
  <si>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</si>
  <si>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</si>
  <si>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</si>
  <si>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</si>
  <si>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</si>
  <si>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</si>
  <si>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</si>
  <si>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</si>
  <si>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</si>
  <si>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</si>
  <si>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</si>
  <si>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</si>
  <si>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</si>
  <si>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</si>
  <si>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</si>
  <si>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</si>
  <si>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</si>
  <si>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</si>
  <si>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</si>
  <si>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</si>
  <si>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</si>
  <si>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</si>
  <si>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</si>
  <si>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</si>
  <si>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</si>
  <si>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</si>
  <si>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</si>
  <si>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</si>
  <si>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</si>
  <si>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</si>
  <si>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</si>
  <si>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</si>
  <si>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</si>
  <si>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</si>
  <si>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</si>
  <si>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</si>
  <si>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</si>
  <si>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</si>
  <si>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</si>
  <si>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</si>
  <si>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</si>
  <si>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</si>
  <si>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</si>
  <si>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</si>
  <si>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</si>
  <si>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</si>
  <si>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</si>
  <si>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</si>
  <si>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</si>
  <si>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</si>
  <si>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</si>
  <si>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</si>
  <si>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</si>
  <si>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</si>
  <si>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</si>
  <si>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</si>
  <si>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</si>
  <si>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</si>
  <si>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</si>
  <si>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</si>
  <si>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</si>
  <si>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</si>
  <si>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</si>
  <si>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</si>
  <si>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</si>
  <si>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</si>
  <si>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</si>
  <si>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</si>
  <si>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</si>
  <si>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</si>
  <si>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</si>
  <si>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</si>
  <si>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</si>
  <si>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</si>
  <si>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</si>
  <si>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</si>
  <si>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</si>
  <si>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</si>
  <si>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</si>
  <si>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</si>
  <si>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</si>
  <si>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</si>
  <si>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</si>
  <si>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</si>
  <si>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</si>
  <si>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</si>
  <si>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</si>
  <si>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</si>
  <si>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</si>
  <si>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</si>
  <si>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</si>
  <si>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</si>
  <si>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</si>
  <si>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</si>
  <si>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</si>
  <si>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</si>
  <si>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</si>
  <si>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</si>
  <si>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</si>
  <si>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</si>
  <si>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</si>
  <si>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</si>
  <si>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</si>
  <si>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</si>
  <si>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</si>
  <si>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</si>
  <si>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</si>
  <si>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</si>
  <si>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</si>
  <si>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</si>
  <si>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</si>
  <si>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</si>
  <si>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</si>
  <si>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</si>
  <si>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</si>
  <si>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</si>
  <si>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</si>
  <si>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</si>
  <si>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</si>
  <si>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</si>
  <si>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</si>
  <si>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</si>
  <si>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</si>
  <si>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</si>
  <si>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</si>
  <si>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</si>
  <si>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</si>
  <si>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</si>
  <si>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</si>
  <si>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</si>
  <si>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</si>
  <si>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</si>
  <si>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</si>
  <si>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</si>
  <si>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</si>
  <si>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</si>
  <si>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</si>
  <si>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</si>
  <si>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</si>
  <si>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</si>
  <si>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</si>
  <si>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</si>
  <si>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</si>
  <si>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</si>
  <si>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</si>
  <si>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</si>
  <si>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</si>
  <si>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</si>
  <si>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</si>
  <si>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</si>
  <si>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</si>
  <si>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</si>
  <si>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</si>
  <si>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</si>
  <si>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</si>
  <si>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</si>
  <si>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</si>
  <si>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</si>
  <si>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</si>
  <si>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</si>
  <si>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</si>
  <si>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</si>
  <si>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</si>
  <si>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</si>
  <si>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</si>
  <si>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</si>
  <si>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</si>
  <si>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</si>
  <si>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</si>
  <si>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</si>
  <si>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</si>
  <si>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</si>
  <si>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</si>
  <si>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</si>
  <si>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</si>
  <si>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</si>
  <si>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</si>
  <si>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</si>
  <si>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</si>
  <si>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</si>
  <si>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</si>
  <si>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</si>
  <si>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</si>
  <si>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</si>
  <si>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</si>
  <si>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</si>
  <si>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</si>
  <si>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</si>
  <si>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</si>
  <si>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</si>
  <si>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</si>
  <si>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</si>
  <si>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</si>
  <si>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</si>
  <si>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</si>
  <si>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</si>
  <si>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</si>
  <si>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</si>
  <si>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</si>
  <si>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</si>
  <si>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</si>
  <si>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</si>
  <si>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</si>
  <si>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</si>
  <si>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</si>
  <si>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</si>
  <si>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</si>
  <si>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</si>
  <si>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</si>
  <si>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</si>
  <si>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</si>
  <si>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</si>
  <si>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</si>
  <si>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</si>
  <si>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</si>
  <si>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</si>
  <si>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</si>
  <si>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</si>
  <si>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</si>
  <si>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</si>
  <si>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</si>
  <si>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</si>
  <si>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</si>
  <si>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</si>
  <si>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</si>
  <si>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</si>
  <si>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</si>
  <si>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</si>
  <si>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</si>
  <si>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</si>
  <si>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</si>
  <si>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</si>
  <si>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</si>
  <si>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</si>
  <si>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</si>
  <si>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</si>
  <si>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</si>
  <si>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</si>
  <si>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</si>
  <si>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</si>
  <si>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</si>
  <si>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</si>
  <si>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</si>
  <si>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</si>
  <si>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</si>
  <si>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</si>
  <si>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</si>
  <si>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</si>
  <si>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</si>
  <si>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</si>
  <si>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</si>
  <si>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</si>
  <si>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</si>
  <si>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</si>
  <si>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</si>
  <si>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</si>
  <si>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</si>
  <si>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</si>
  <si>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</si>
  <si>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</si>
  <si>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</si>
  <si>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</si>
  <si>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</si>
  <si>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</si>
  <si>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</si>
  <si>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</si>
  <si>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</si>
  <si>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</si>
  <si>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</si>
  <si>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</si>
  <si>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</si>
  <si>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</si>
  <si>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</si>
  <si>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</si>
  <si>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</si>
  <si>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</si>
  <si>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</si>
  <si>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</si>
  <si>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</si>
  <si>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</si>
  <si>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</si>
  <si>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</si>
  <si>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</si>
  <si>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</si>
  <si>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</si>
  <si>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</si>
  <si>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</si>
  <si>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</si>
  <si>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</si>
  <si>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</si>
  <si>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</si>
  <si>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</si>
  <si>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</si>
  <si>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</si>
  <si>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</si>
  <si>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</si>
  <si>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</si>
  <si>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</si>
  <si>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</si>
  <si>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</si>
  <si>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</si>
  <si>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</si>
  <si>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</si>
  <si>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</si>
  <si>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</si>
  <si>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</si>
  <si>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</si>
  <si>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</si>
  <si>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</si>
  <si>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</si>
  <si>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</si>
  <si>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</si>
  <si>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</si>
  <si>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</si>
  <si>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</si>
  <si>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</si>
  <si>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</si>
  <si>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</si>
  <si>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</si>
  <si>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</si>
  <si>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</si>
  <si>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</si>
  <si>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</si>
  <si>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</si>
  <si>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</si>
  <si>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</si>
  <si>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</si>
  <si>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</si>
  <si>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</si>
  <si>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</si>
  <si>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</si>
  <si>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</si>
  <si>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</si>
  <si>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</si>
  <si>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</si>
  <si>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</si>
  <si>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</si>
  <si>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</si>
  <si>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</si>
  <si>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</si>
  <si>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</si>
  <si>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</si>
  <si>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</si>
  <si>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</si>
  <si>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</si>
  <si>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</si>
  <si>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</si>
  <si>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</si>
  <si>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</si>
  <si>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</si>
  <si>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</si>
  <si>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</si>
  <si>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</si>
  <si>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</si>
  <si>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</si>
  <si>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</si>
  <si>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</si>
  <si>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</si>
  <si>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</si>
  <si>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</si>
  <si>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</si>
  <si>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</si>
  <si>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</si>
  <si>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</si>
  <si>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</si>
  <si>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</si>
  <si>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</si>
  <si>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</si>
  <si>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</si>
  <si>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</si>
  <si>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</si>
  <si>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</si>
  <si>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</si>
  <si>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</si>
  <si>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</si>
  <si>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</si>
  <si>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</si>
  <si>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</si>
  <si>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</si>
  <si>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</si>
  <si>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</si>
  <si>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</si>
  <si>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</si>
  <si>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</si>
  <si>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</si>
  <si>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</si>
  <si>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</si>
  <si>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</si>
  <si>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</si>
  <si>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</si>
  <si>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</si>
  <si>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</si>
  <si>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</si>
  <si>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</si>
  <si>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</si>
  <si>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</si>
  <si>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</si>
  <si>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</si>
  <si>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</si>
  <si>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</si>
  <si>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</si>
  <si>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</si>
  <si>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</si>
  <si>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</si>
  <si>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</si>
  <si>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</si>
  <si>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</si>
  <si>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</si>
  <si>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</si>
  <si>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</si>
  <si>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</si>
  <si>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</si>
  <si>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</si>
  <si>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</si>
  <si>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</si>
  <si>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</si>
  <si>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</si>
  <si>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</si>
  <si>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</si>
  <si>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</si>
  <si>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</si>
  <si>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</si>
  <si>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</si>
  <si>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</si>
  <si>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</si>
  <si>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</si>
  <si>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</si>
  <si>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</si>
  <si>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</si>
  <si>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</si>
  <si>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</si>
  <si>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</si>
  <si>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</si>
  <si>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</si>
  <si>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</si>
  <si>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</si>
  <si>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</si>
  <si>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</si>
  <si>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</si>
  <si>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</si>
  <si>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</si>
  <si>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</si>
  <si>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</si>
  <si>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</si>
  <si>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</si>
  <si>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</si>
  <si>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</si>
  <si>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</si>
  <si>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</si>
  <si>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</si>
  <si>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</si>
  <si>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</si>
  <si>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</si>
  <si>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</si>
  <si>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</si>
  <si>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</si>
  <si>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</si>
  <si>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</si>
  <si>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</si>
  <si>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</si>
  <si>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</si>
  <si>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</si>
  <si>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</si>
  <si>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</si>
  <si>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</si>
  <si>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</si>
  <si>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</si>
  <si>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</si>
  <si>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</si>
  <si>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</si>
  <si>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</si>
  <si>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</si>
  <si>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</si>
  <si>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</si>
  <si>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</si>
  <si>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</si>
  <si>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</si>
  <si>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</si>
  <si>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</si>
  <si>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</si>
  <si>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</si>
  <si>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</si>
  <si>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</si>
  <si>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</si>
  <si>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</si>
  <si>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</si>
  <si>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</si>
  <si>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</si>
  <si>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</si>
  <si>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</si>
  <si>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</si>
  <si>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</si>
  <si>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</si>
  <si>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</si>
  <si>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</si>
  <si>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</si>
  <si>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</si>
  <si>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</si>
  <si>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</si>
  <si>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</si>
  <si>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</si>
  <si>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</si>
  <si>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</si>
  <si>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</si>
  <si>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</si>
  <si>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</si>
  <si>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</si>
  <si>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</si>
  <si>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</si>
  <si>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</si>
  <si>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</si>
  <si>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</si>
  <si>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</si>
  <si>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</si>
  <si>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</si>
  <si>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</si>
  <si>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</si>
  <si>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</si>
  <si>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</si>
  <si>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</si>
  <si>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</si>
  <si>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</si>
  <si>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</si>
  <si>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</si>
  <si>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</si>
  <si>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</si>
  <si>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</si>
  <si>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</si>
  <si>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</si>
  <si>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</si>
  <si>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</si>
  <si>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</si>
  <si>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</si>
  <si>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</si>
  <si>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</si>
  <si>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</si>
  <si>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</si>
  <si>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</si>
  <si>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</si>
  <si>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</si>
  <si>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</si>
  <si>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</si>
  <si>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</si>
  <si>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</si>
  <si>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</si>
  <si>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</si>
  <si>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</si>
  <si>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</si>
  <si>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</si>
  <si>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</si>
  <si>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</si>
  <si>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</si>
  <si>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</si>
  <si>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</si>
  <si>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</si>
  <si>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</si>
  <si>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</si>
  <si>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</si>
  <si>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</si>
  <si>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</si>
  <si>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</si>
  <si>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</si>
  <si>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</si>
  <si>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</si>
  <si>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</si>
  <si>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</si>
  <si>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</si>
  <si>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</si>
  <si>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</si>
  <si>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</si>
  <si>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</si>
  <si>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</si>
  <si>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</si>
  <si>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</si>
  <si>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</si>
  <si>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</si>
  <si>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</si>
  <si>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</si>
  <si>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</si>
  <si>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</si>
  <si>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</si>
  <si>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</si>
  <si>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</si>
  <si>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</si>
  <si>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</si>
  <si>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</si>
  <si>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</si>
  <si>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</si>
  <si>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</si>
  <si>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</si>
  <si>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</si>
  <si>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</si>
  <si>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</si>
  <si>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</si>
  <si>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</si>
  <si>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</si>
  <si>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</si>
  <si>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</si>
  <si>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</si>
  <si>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</si>
  <si>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</si>
  <si>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</si>
  <si>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</si>
  <si>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</si>
  <si>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</si>
  <si>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</si>
  <si>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</si>
  <si>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</si>
  <si>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</si>
  <si>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</si>
  <si>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</si>
  <si>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</si>
  <si>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</si>
  <si>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</si>
  <si>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</si>
  <si>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</si>
  <si>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</si>
  <si>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</si>
  <si>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</si>
  <si>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</si>
  <si>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</si>
  <si>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</si>
  <si>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</si>
  <si>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</si>
  <si>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</si>
  <si>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</si>
  <si>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</si>
  <si>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</si>
  <si>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</si>
  <si>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</si>
  <si>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</si>
  <si>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</si>
  <si>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</si>
  <si>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</si>
  <si>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</si>
  <si>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</si>
  <si>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</si>
  <si>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</si>
  <si>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</si>
  <si>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</si>
  <si>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</si>
  <si>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</si>
  <si>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</si>
  <si>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</si>
  <si>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</si>
  <si>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</si>
  <si>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</si>
  <si>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</si>
  <si>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</si>
  <si>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</si>
  <si>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</si>
  <si>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</si>
  <si>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</si>
  <si>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</si>
  <si>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</si>
  <si>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</si>
  <si>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</si>
  <si>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</si>
  <si>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</si>
  <si>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</si>
  <si>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</si>
  <si>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</si>
  <si>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</si>
  <si>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</si>
  <si>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</si>
  <si>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</si>
  <si>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</si>
  <si>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</si>
  <si>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</si>
  <si>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</si>
  <si>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</si>
  <si>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</si>
  <si>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</si>
  <si>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</si>
  <si>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</si>
  <si>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</si>
  <si>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</si>
  <si>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</si>
  <si>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</si>
  <si>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</si>
  <si>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</si>
  <si>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</si>
  <si>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</si>
  <si>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</si>
  <si>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</si>
  <si>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</si>
  <si>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</si>
  <si>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</si>
  <si>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</si>
  <si>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</si>
  <si>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</si>
  <si>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</si>
  <si>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</si>
  <si>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</si>
  <si>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</si>
  <si>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</si>
  <si>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</si>
  <si>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</si>
  <si>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</si>
  <si>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</si>
  <si>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</si>
  <si>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</si>
  <si>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</si>
  <si>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</si>
  <si>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</si>
  <si>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</si>
  <si>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</si>
  <si>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</si>
  <si>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</si>
  <si>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</si>
  <si>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</si>
  <si>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</si>
  <si>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</si>
  <si>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</si>
  <si>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</si>
  <si>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</si>
  <si>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</si>
  <si>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</si>
  <si>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</si>
  <si>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</si>
  <si>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</si>
  <si>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</si>
  <si>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</si>
  <si>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</si>
  <si>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</si>
  <si>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</si>
  <si>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</si>
  <si>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</si>
  <si>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</si>
  <si>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</si>
  <si>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</si>
  <si>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</si>
  <si>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</si>
  <si>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</si>
  <si>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</si>
  <si>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</si>
  <si>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</si>
  <si>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</si>
  <si>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</si>
  <si>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</si>
  <si>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</si>
  <si>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</si>
  <si>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</si>
  <si>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</si>
  <si>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</si>
  <si>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</si>
  <si>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</si>
  <si>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</si>
  <si>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</si>
  <si>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</si>
  <si>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</si>
  <si>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</si>
  <si>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</si>
  <si>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</si>
  <si>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</si>
  <si>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</si>
  <si>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</si>
  <si>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</si>
  <si>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</si>
  <si>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</si>
  <si>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</si>
  <si>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</si>
  <si>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</si>
  <si>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</si>
  <si>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</si>
  <si>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</si>
  <si>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</si>
  <si>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</si>
  <si>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</si>
  <si>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</si>
  <si>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</si>
  <si>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</si>
  <si>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</si>
  <si>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</si>
  <si>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</si>
  <si>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</si>
  <si>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</si>
  <si>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</si>
  <si>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</si>
  <si>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</si>
  <si>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</si>
  <si>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</si>
  <si>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</si>
  <si>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</si>
  <si>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</si>
  <si>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</si>
  <si>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</si>
  <si>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</si>
  <si>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</si>
  <si>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</si>
  <si>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</si>
  <si>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</si>
  <si>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</si>
  <si>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</si>
  <si>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</si>
  <si>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</si>
  <si>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</si>
  <si>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</si>
  <si>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</si>
  <si>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</si>
  <si>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</si>
  <si>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</si>
  <si>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</si>
  <si>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</si>
  <si>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</si>
  <si>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</si>
  <si>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</si>
  <si>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</si>
  <si>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</si>
  <si>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</si>
  <si>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</si>
  <si>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</si>
  <si>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</si>
  <si>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</si>
  <si>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</si>
  <si>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</si>
  <si>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</si>
  <si>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</si>
  <si>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</si>
  <si>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</si>
  <si>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</si>
  <si>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</si>
  <si>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</si>
  <si>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</si>
  <si>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</si>
  <si>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</si>
  <si>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</si>
  <si>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</si>
  <si>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</si>
  <si>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</si>
  <si>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</si>
  <si>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</si>
  <si>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</si>
  <si>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</si>
  <si>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</si>
  <si>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</si>
  <si>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</si>
  <si>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</si>
  <si>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</si>
  <si>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</si>
  <si>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</si>
  <si>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</si>
  <si>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</si>
  <si>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</si>
  <si>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</si>
  <si>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</si>
  <si>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</si>
  <si>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</si>
  <si>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</si>
  <si>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</si>
  <si>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</si>
  <si>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</si>
  <si>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</si>
  <si>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</si>
  <si>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</si>
  <si>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</si>
  <si>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</si>
  <si>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</si>
  <si>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</si>
  <si>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</si>
  <si>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</si>
  <si>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</si>
  <si>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</si>
  <si>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</si>
  <si>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</si>
  <si>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</si>
  <si>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</si>
  <si>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</si>
  <si>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</si>
  <si>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</si>
  <si>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</si>
  <si>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</si>
  <si>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</si>
  <si>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</si>
  <si>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</si>
  <si>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</si>
  <si>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</si>
  <si>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</si>
  <si>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</si>
  <si>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</si>
  <si>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</si>
  <si>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</si>
  <si>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</si>
  <si>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</si>
  <si>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</si>
  <si>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</si>
  <si>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</si>
  <si>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</si>
  <si>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</si>
  <si>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</si>
  <si>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</si>
  <si>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</si>
  <si>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</si>
  <si>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</si>
  <si>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</si>
  <si>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</si>
  <si>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</si>
  <si>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</si>
  <si>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</si>
  <si>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</si>
  <si>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</si>
  <si>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</si>
  <si>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</si>
  <si>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</si>
  <si>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</si>
  <si>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</si>
  <si>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</si>
  <si>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</si>
  <si>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</si>
  <si>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</si>
  <si>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</si>
  <si>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</si>
  <si>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</si>
  <si>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</si>
  <si>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</si>
  <si>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</si>
  <si>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</si>
  <si>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</si>
  <si>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</si>
  <si>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</si>
  <si>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</si>
  <si>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</si>
  <si>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</si>
  <si>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</si>
  <si>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</si>
  <si>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</si>
  <si>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</si>
  <si>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</si>
  <si>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</si>
  <si>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</si>
  <si>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</si>
  <si>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</si>
  <si>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</si>
  <si>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</si>
  <si>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</si>
  <si>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</si>
  <si>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</si>
  <si>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</si>
  <si>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</si>
  <si>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</si>
  <si>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</si>
  <si>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</si>
  <si>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</si>
  <si>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</si>
  <si>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</si>
  <si>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</si>
  <si>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</si>
  <si>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</si>
  <si>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</si>
  <si>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</si>
  <si>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</si>
  <si>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</si>
  <si>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</si>
  <si>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</si>
  <si>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</si>
  <si>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</si>
  <si>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</si>
  <si>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</si>
  <si>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</si>
  <si>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</si>
  <si>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</si>
  <si>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</si>
  <si>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</si>
  <si>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</si>
  <si>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</si>
  <si>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</si>
  <si>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</si>
  <si>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</si>
  <si>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</si>
  <si>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</si>
  <si>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</si>
  <si>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</si>
  <si>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</si>
  <si>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</si>
  <si>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</si>
  <si>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</si>
  <si>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</si>
  <si>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</si>
  <si>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</si>
  <si>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</si>
  <si>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</si>
  <si>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</si>
  <si>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</si>
  <si>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</si>
  <si>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</si>
  <si>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</si>
  <si>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</si>
  <si>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</si>
  <si>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</si>
  <si>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</si>
  <si>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</si>
  <si>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</si>
  <si>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</si>
  <si>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</si>
  <si>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</si>
  <si>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</si>
  <si>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</si>
  <si>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</si>
  <si>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</si>
  <si>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</si>
  <si>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</si>
  <si>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</si>
  <si>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</si>
  <si>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</si>
  <si>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</si>
  <si>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</si>
  <si>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</si>
  <si>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</si>
  <si>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</si>
  <si>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</si>
  <si>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</si>
  <si>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</si>
  <si>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</si>
  <si>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</si>
  <si>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</si>
  <si>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</si>
  <si>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</si>
  <si>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</si>
  <si>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</si>
  <si>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</si>
  <si>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</si>
  <si>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</si>
  <si>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</si>
  <si>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</si>
  <si>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</si>
  <si>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</si>
  <si>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</si>
  <si>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</si>
  <si>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</si>
  <si>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</si>
  <si>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</si>
  <si>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</si>
  <si>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</si>
  <si>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</si>
  <si>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</si>
  <si>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</si>
  <si>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</si>
  <si>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</si>
  <si>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</si>
  <si>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</si>
  <si>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</si>
  <si>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</si>
  <si>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</si>
  <si>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</si>
  <si>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</si>
  <si>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</si>
  <si>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</si>
  <si>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</si>
  <si>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</si>
  <si>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</si>
  <si>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</si>
  <si>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</si>
  <si>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</si>
  <si>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</si>
  <si>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</si>
  <si>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</si>
  <si>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</si>
  <si>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</si>
  <si>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</si>
  <si>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</si>
  <si>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</si>
  <si>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</si>
  <si>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</si>
  <si>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</si>
  <si>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</si>
  <si>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</si>
  <si>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</si>
  <si>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</si>
  <si>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</si>
  <si>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</si>
  <si>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</si>
  <si>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</si>
  <si>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</si>
  <si>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</si>
  <si>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</si>
  <si>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</si>
  <si>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</si>
  <si>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</si>
  <si>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</si>
  <si>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</si>
  <si>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</si>
  <si>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</si>
  <si>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</si>
  <si>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</si>
  <si>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</si>
  <si>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</si>
  <si>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</si>
  <si>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</si>
  <si>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</si>
  <si>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</si>
  <si>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</si>
  <si>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</si>
  <si>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</si>
  <si>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</si>
  <si>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</si>
  <si>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</si>
  <si>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</si>
  <si>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</si>
  <si>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</si>
  <si>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</si>
  <si>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</si>
  <si>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</si>
  <si>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</si>
  <si>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</si>
  <si>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</si>
  <si>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</si>
  <si>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</si>
  <si>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</si>
  <si>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</si>
  <si>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</si>
  <si>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</si>
  <si>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</si>
  <si>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</si>
  <si>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</si>
  <si>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</si>
  <si>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</si>
  <si>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</si>
  <si>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</si>
  <si>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</si>
  <si>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</si>
  <si>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</si>
  <si>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</si>
  <si>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</si>
  <si>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</si>
  <si>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</si>
  <si>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</si>
  <si>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</si>
  <si>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</si>
  <si>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</si>
  <si>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</si>
  <si>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</si>
  <si>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</si>
  <si>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</si>
  <si>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</si>
  <si>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</si>
  <si>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</si>
  <si>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</si>
  <si>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</si>
  <si>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</si>
  <si>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</si>
  <si>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</si>
  <si>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</si>
  <si>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</si>
  <si>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</si>
  <si>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</si>
  <si>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</si>
  <si>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</si>
  <si>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</si>
  <si>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</si>
  <si>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</si>
  <si>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</si>
  <si>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</si>
  <si>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</si>
  <si>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</si>
  <si>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</si>
  <si>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</si>
  <si>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</si>
  <si>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</si>
  <si>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</si>
  <si>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</si>
  <si>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</si>
  <si>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</si>
  <si>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</si>
  <si>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</si>
  <si>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</si>
  <si>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</si>
  <si>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</si>
  <si>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</si>
  <si>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</si>
  <si>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</si>
  <si>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</si>
  <si>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</si>
  <si>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</si>
  <si>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</si>
  <si>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</si>
  <si>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</si>
  <si>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</si>
  <si>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</si>
  <si>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</si>
  <si>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</si>
  <si>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</si>
  <si>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</si>
  <si>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</si>
  <si>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</si>
  <si>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</si>
  <si>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</si>
  <si>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</si>
  <si>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</si>
  <si>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</si>
  <si>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</si>
  <si>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</si>
  <si>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</si>
  <si>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</si>
  <si>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</si>
  <si>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</si>
  <si>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</si>
  <si>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</si>
  <si>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</si>
  <si>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</si>
  <si>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</si>
  <si>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</si>
  <si>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</si>
  <si>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</si>
  <si>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</si>
  <si>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</si>
  <si>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</si>
  <si>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</si>
  <si>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</si>
  <si>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</si>
  <si>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</si>
  <si>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</si>
  <si>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</si>
  <si>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</si>
  <si>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</si>
  <si>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</si>
  <si>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</si>
  <si>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</si>
  <si>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</si>
  <si>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</si>
  <si>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</si>
  <si>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</si>
  <si>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</si>
  <si>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</si>
  <si>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</si>
  <si>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</si>
  <si>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</si>
  <si>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</si>
  <si>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</si>
  <si>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</si>
  <si>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</si>
  <si>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</si>
  <si>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</si>
  <si>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</si>
  <si>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</si>
  <si>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</si>
  <si>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</si>
  <si>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</si>
  <si>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</si>
  <si>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</si>
  <si>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</si>
  <si>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</si>
  <si>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</si>
  <si>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</si>
  <si>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</si>
  <si>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</si>
  <si>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</si>
  <si>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</si>
  <si>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</si>
  <si>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</si>
  <si>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</si>
  <si>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</si>
  <si>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</si>
  <si>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</si>
  <si>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</si>
  <si>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</si>
  <si>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</si>
  <si>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</si>
  <si>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</si>
  <si>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</si>
  <si>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</si>
  <si>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</si>
  <si>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</si>
  <si>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</si>
  <si>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</si>
  <si>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</si>
  <si>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</si>
  <si>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</si>
  <si>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</si>
  <si>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</si>
  <si>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</si>
  <si>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</si>
  <si>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</si>
  <si>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</si>
  <si>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</si>
  <si>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</si>
  <si>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</si>
  <si>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</si>
  <si>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</si>
  <si>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</si>
  <si>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</si>
  <si>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</si>
  <si>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</si>
  <si>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</si>
  <si>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</si>
  <si>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</si>
  <si>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</si>
  <si>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</si>
  <si>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</si>
  <si>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</si>
  <si>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</si>
  <si>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</si>
  <si>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</si>
  <si>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</si>
  <si>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</si>
  <si>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</si>
  <si>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</si>
  <si>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</si>
  <si>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</si>
  <si>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</si>
  <si>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</si>
  <si>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</si>
  <si>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</si>
  <si>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</si>
  <si>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</si>
  <si>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</si>
  <si>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</si>
  <si>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</si>
  <si>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</si>
  <si>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</si>
  <si>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</si>
  <si>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</si>
  <si>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</si>
  <si>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</si>
  <si>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</si>
  <si>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</si>
  <si>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</si>
  <si>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</si>
  <si>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</si>
  <si>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</si>
  <si>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</si>
  <si>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</si>
  <si>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</si>
  <si>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</si>
  <si>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</si>
  <si>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</si>
  <si>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</si>
  <si>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</si>
  <si>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</si>
  <si>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</si>
  <si>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</si>
  <si>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</si>
  <si>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</si>
  <si>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</si>
  <si>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</si>
  <si>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</si>
  <si>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</si>
  <si>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</si>
  <si>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</si>
  <si>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</si>
  <si>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</si>
  <si>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</si>
  <si>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</si>
  <si>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</si>
  <si>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</si>
  <si>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</si>
  <si>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</si>
  <si>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</si>
  <si>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</si>
  <si>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</si>
  <si>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</si>
  <si>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</si>
  <si>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</si>
  <si>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</si>
  <si>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</si>
  <si>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</si>
  <si>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</si>
  <si>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</si>
  <si>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</si>
  <si>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</si>
  <si>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</si>
  <si>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</si>
  <si>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</si>
  <si>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</si>
  <si>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</si>
  <si>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</si>
  <si>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</si>
  <si>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</si>
  <si>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</si>
  <si>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</si>
  <si>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</si>
  <si>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</si>
  <si>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</si>
  <si>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</si>
  <si>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</si>
  <si>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</si>
  <si>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</si>
  <si>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</si>
  <si>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</si>
  <si>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</si>
  <si>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</si>
  <si>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</si>
  <si>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</si>
  <si>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</si>
  <si>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</si>
  <si>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</si>
  <si>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</si>
  <si>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</si>
  <si>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</si>
  <si>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</si>
  <si>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</si>
  <si>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</si>
  <si>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</si>
  <si>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</si>
  <si>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</si>
  <si>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</si>
  <si>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</si>
  <si>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</si>
  <si>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</si>
  <si>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</si>
  <si>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</si>
  <si>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</si>
  <si>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</si>
  <si>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</si>
  <si>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</si>
  <si>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</si>
  <si>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</si>
  <si>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</si>
  <si>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</si>
  <si>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</si>
  <si>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</si>
  <si>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</si>
  <si>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</si>
  <si>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</si>
  <si>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</si>
  <si>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</si>
  <si>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</si>
  <si>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</si>
  <si>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</si>
  <si>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</si>
  <si>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</si>
  <si>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</si>
  <si>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</si>
  <si>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</si>
  <si>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</si>
  <si>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</si>
  <si>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</si>
  <si>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</si>
  <si>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</si>
  <si>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</si>
  <si>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</si>
  <si>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</si>
  <si>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</si>
  <si>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</si>
  <si>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</si>
  <si>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</si>
  <si>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</si>
  <si>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</si>
  <si>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</si>
  <si>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</si>
  <si>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</si>
  <si>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</si>
  <si>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</si>
  <si>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</si>
  <si>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</si>
  <si>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</si>
  <si>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</si>
  <si>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</si>
  <si>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</si>
  <si>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</si>
  <si>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</si>
  <si>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</si>
  <si>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</si>
  <si>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</si>
  <si>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</si>
  <si>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</si>
  <si>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</si>
  <si>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</si>
  <si>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</si>
  <si>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</si>
  <si>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</si>
  <si>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</si>
  <si>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</si>
  <si>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</si>
  <si>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</si>
  <si>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</si>
  <si>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</si>
  <si>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</si>
  <si>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</si>
  <si>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</si>
  <si>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</si>
  <si>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</si>
  <si>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</si>
  <si>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</si>
  <si>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</si>
  <si>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</si>
  <si>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</si>
  <si>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</si>
  <si>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</si>
  <si>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</si>
  <si>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</si>
  <si>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</si>
  <si>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</si>
  <si>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</si>
  <si>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</si>
  <si>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</si>
  <si>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</si>
  <si>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</si>
  <si>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</si>
  <si>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</si>
  <si>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</si>
  <si>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</si>
  <si>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</si>
  <si>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</si>
  <si>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</si>
  <si>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</si>
  <si>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</si>
  <si>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</si>
  <si>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</si>
  <si>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</si>
  <si>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</si>
  <si>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</si>
  <si>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</si>
  <si>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</si>
  <si>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</si>
  <si>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</si>
  <si>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</si>
  <si>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</si>
  <si>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</si>
  <si>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</si>
  <si>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</si>
  <si>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</si>
  <si>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</si>
  <si>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</si>
  <si>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</si>
  <si>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</si>
  <si>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</si>
  <si>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</si>
  <si>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</si>
  <si>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</si>
  <si>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</si>
  <si>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</si>
  <si>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</si>
  <si>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</si>
  <si>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</si>
  <si>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</si>
  <si>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</si>
  <si>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</si>
  <si>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</si>
  <si>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</si>
  <si>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</si>
  <si>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</si>
  <si>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</si>
  <si>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</si>
  <si>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</si>
  <si>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</si>
  <si>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</si>
  <si>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</si>
  <si>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</si>
  <si>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</si>
  <si>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</si>
  <si>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</si>
  <si>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</si>
  <si>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</si>
  <si>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</si>
  <si>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</si>
  <si>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</si>
  <si>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</si>
  <si>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</si>
  <si>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</si>
  <si>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</si>
  <si>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</si>
  <si>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</si>
  <si>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</si>
  <si>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</si>
  <si>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</si>
  <si>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</si>
  <si>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</si>
  <si>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</si>
  <si>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</si>
  <si>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</si>
  <si>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</si>
  <si>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</si>
  <si>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</si>
  <si>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</si>
  <si>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</si>
  <si>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</si>
  <si>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</si>
  <si>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</si>
  <si>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</si>
  <si>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</si>
  <si>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</si>
  <si>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</si>
  <si>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</si>
  <si>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</si>
  <si>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</si>
  <si>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</si>
  <si>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</si>
  <si>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</si>
  <si>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</si>
  <si>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</si>
  <si>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</si>
  <si>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</si>
  <si>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</si>
  <si>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</si>
  <si>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</si>
  <si>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</si>
  <si>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</si>
  <si>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</si>
  <si>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</si>
  <si>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</si>
  <si>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</si>
  <si>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</si>
  <si>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</si>
  <si>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</si>
  <si>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</si>
  <si>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</si>
  <si>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</si>
  <si>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</si>
  <si>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</si>
  <si>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</si>
  <si>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</si>
  <si>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</si>
  <si>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</si>
  <si>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</si>
  <si>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</si>
  <si>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</si>
  <si>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</si>
  <si>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</si>
  <si>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</si>
  <si>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</si>
  <si>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</si>
  <si>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</si>
  <si>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</si>
  <si>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</si>
  <si>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</si>
  <si>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</si>
  <si>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</si>
  <si>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</si>
  <si>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</si>
  <si>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</si>
  <si>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</si>
  <si>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</si>
  <si>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</si>
  <si>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</si>
  <si>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</si>
  <si>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</si>
  <si>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</si>
  <si>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</si>
  <si>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</si>
  <si>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</si>
  <si>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</si>
  <si>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</si>
  <si>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</si>
  <si>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</si>
  <si>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</si>
  <si>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</si>
  <si>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</si>
  <si>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</si>
  <si>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</si>
  <si>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</si>
  <si>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</si>
  <si>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</si>
  <si>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</si>
  <si>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</si>
  <si>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</si>
  <si>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</si>
  <si>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</si>
  <si>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</si>
  <si>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</si>
  <si>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</si>
  <si>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</si>
  <si>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</si>
  <si>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</si>
  <si>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</si>
  <si>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</si>
  <si>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</si>
  <si>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</si>
  <si>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</si>
  <si>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</si>
  <si>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</si>
  <si>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</si>
  <si>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</si>
  <si>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</si>
  <si>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</si>
  <si>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</si>
  <si>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</si>
  <si>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</si>
  <si>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</si>
  <si>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</si>
  <si>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</si>
  <si>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</si>
  <si>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</si>
  <si>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</si>
  <si>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</si>
  <si>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</si>
  <si>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</si>
  <si>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</si>
  <si>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</si>
  <si>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</si>
  <si>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</si>
  <si>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</si>
  <si>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</si>
  <si>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</si>
  <si>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</si>
  <si>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</si>
  <si>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</si>
  <si>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</si>
  <si>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</si>
  <si>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</si>
  <si>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</si>
  <si>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</si>
  <si>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</si>
  <si>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</si>
  <si>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</si>
  <si>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</si>
  <si>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</si>
  <si>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</si>
  <si>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</si>
  <si>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</si>
  <si>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</si>
  <si>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</si>
  <si>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</si>
  <si>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</si>
  <si>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</si>
  <si>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</si>
  <si>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</si>
  <si>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</si>
  <si>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</si>
  <si>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</si>
  <si>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</si>
  <si>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</si>
  <si>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</si>
  <si>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</si>
  <si>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</si>
  <si>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</si>
  <si>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</si>
  <si>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</si>
  <si>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</si>
  <si>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</si>
  <si>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</si>
  <si>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</si>
  <si>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</si>
  <si>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</si>
  <si>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</si>
  <si>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</si>
  <si>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</si>
  <si>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</si>
  <si>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</si>
  <si>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</si>
  <si>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</si>
  <si>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</si>
  <si>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</si>
  <si>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</si>
  <si>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</si>
  <si>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</si>
  <si>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</si>
  <si>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</si>
  <si>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</si>
  <si>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</si>
  <si>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</si>
  <si>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</si>
  <si>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</si>
  <si>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</si>
  <si>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</si>
  <si>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</si>
  <si>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</si>
  <si>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</si>
  <si>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</si>
  <si>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</si>
  <si>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</si>
  <si>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</si>
  <si>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</si>
  <si>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</si>
  <si>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</si>
  <si>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</si>
  <si>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</si>
  <si>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</si>
  <si>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</si>
  <si>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</si>
  <si>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</si>
  <si>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</si>
  <si>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</si>
  <si>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</si>
  <si>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</si>
  <si>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</si>
  <si>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</si>
  <si>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</si>
  <si>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</si>
  <si>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</si>
  <si>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</si>
  <si>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</si>
  <si>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</si>
  <si>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</si>
  <si>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</si>
  <si>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</si>
  <si>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</si>
  <si>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</si>
  <si>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</si>
  <si>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</si>
  <si>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</si>
  <si>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</si>
  <si>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</si>
  <si>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</si>
  <si>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</si>
  <si>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</si>
  <si>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</si>
  <si>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</si>
  <si>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</si>
  <si>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</si>
  <si>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</si>
  <si>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</si>
  <si>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</si>
  <si>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</si>
  <si>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</si>
  <si>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</si>
  <si>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</si>
  <si>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</si>
  <si>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</si>
  <si>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</si>
  <si>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</si>
  <si>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</si>
  <si>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</si>
  <si>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</si>
  <si>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</si>
  <si>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</si>
  <si>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</si>
  <si>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</si>
  <si>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</si>
  <si>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</si>
  <si>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</si>
  <si>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</si>
  <si>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</si>
  <si>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</si>
  <si>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</si>
  <si>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</si>
  <si>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</si>
  <si>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</si>
  <si>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</si>
  <si>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</si>
  <si>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</si>
  <si>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</si>
  <si>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</si>
  <si>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</si>
  <si>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</si>
  <si>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</si>
  <si>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</si>
  <si>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</si>
  <si>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</si>
  <si>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</si>
  <si>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</si>
  <si>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</si>
  <si>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</si>
  <si>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</si>
  <si>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</si>
  <si>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</si>
  <si>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</si>
  <si>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</si>
  <si>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</si>
  <si>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</si>
  <si>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</si>
  <si>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</si>
  <si>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</si>
  <si>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</si>
  <si>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</si>
  <si>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</si>
  <si>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</si>
  <si>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</si>
  <si>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</si>
  <si>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</si>
  <si>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</si>
  <si>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</si>
  <si>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</si>
  <si>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</si>
  <si>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</si>
  <si>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</si>
  <si>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</si>
  <si>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</si>
  <si>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</si>
  <si>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</si>
  <si>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</si>
  <si>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</si>
  <si>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</si>
  <si>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</si>
  <si>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</si>
  <si>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</si>
  <si>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</si>
  <si>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</si>
  <si>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</si>
  <si>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</si>
  <si>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</si>
  <si>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</si>
  <si>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</si>
  <si>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</si>
  <si>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</si>
  <si>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</si>
  <si>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</si>
  <si>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</si>
  <si>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</si>
  <si>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</si>
  <si>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</si>
  <si>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</si>
  <si>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</si>
  <si>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</si>
  <si>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</si>
  <si>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</si>
  <si>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</si>
  <si>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</si>
  <si>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</si>
  <si>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</si>
  <si>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</si>
  <si>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</si>
  <si>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</si>
  <si>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</si>
  <si>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</si>
  <si>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</si>
  <si>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</si>
  <si>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</si>
  <si>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</si>
  <si>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</si>
  <si>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</si>
  <si>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</si>
  <si>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</si>
  <si>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</si>
  <si>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</si>
  <si>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</si>
  <si>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</si>
  <si>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</si>
  <si>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</si>
  <si>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</si>
  <si>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</si>
  <si>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</si>
  <si>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</si>
  <si>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</si>
  <si>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</si>
  <si>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</si>
  <si>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</si>
  <si>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</si>
  <si>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</si>
  <si>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</si>
  <si>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</si>
  <si>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</si>
  <si>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</si>
  <si>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</si>
  <si>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</si>
  <si>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</si>
  <si>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</si>
  <si>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</si>
  <si>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</si>
  <si>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</si>
  <si>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</si>
  <si>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</si>
  <si>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</si>
  <si>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</si>
  <si>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</si>
  <si>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</si>
  <si>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</si>
  <si>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</si>
  <si>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</si>
  <si>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</si>
  <si>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</si>
  <si>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</si>
  <si>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</si>
  <si>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</si>
  <si>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</si>
  <si>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</si>
  <si>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</si>
  <si>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</si>
  <si>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</si>
  <si>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</si>
  <si>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</si>
  <si>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</si>
  <si>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</si>
  <si>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</si>
  <si>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</si>
  <si>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</si>
  <si>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</si>
  <si>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</si>
  <si>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</si>
  <si>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</si>
  <si>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</si>
  <si>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</si>
  <si>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</si>
  <si>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</si>
  <si>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</si>
  <si>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</si>
  <si>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</si>
  <si>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</si>
  <si>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</si>
  <si>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</si>
  <si>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</si>
  <si>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</si>
  <si>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</si>
  <si>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</si>
  <si>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</si>
  <si>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</si>
  <si>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</si>
  <si>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</si>
  <si>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</si>
  <si>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</si>
  <si>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</si>
  <si>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</si>
  <si>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</si>
  <si>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</si>
  <si>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</si>
  <si>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</si>
  <si>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</si>
  <si>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</si>
  <si>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</si>
  <si>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</si>
  <si>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</si>
  <si>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</si>
  <si>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</si>
  <si>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</si>
  <si>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</si>
  <si>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</si>
  <si>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</si>
  <si>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</si>
  <si>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</si>
  <si>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</si>
  <si>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</si>
  <si>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</si>
  <si>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</si>
  <si>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</si>
  <si>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</si>
  <si>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</si>
  <si>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</si>
  <si>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</si>
  <si>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</si>
  <si>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</si>
  <si>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</si>
  <si>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</si>
  <si>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</si>
  <si>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</si>
  <si>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</si>
  <si>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</si>
  <si>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</si>
  <si>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</si>
  <si>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</si>
  <si>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</si>
  <si>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</si>
  <si>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</si>
  <si>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</si>
  <si>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</si>
  <si>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</si>
  <si>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</si>
  <si>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</si>
  <si>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</si>
  <si>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</si>
  <si>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</si>
  <si>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</si>
  <si>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</si>
  <si>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</si>
  <si>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</si>
  <si>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</si>
  <si>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</si>
  <si>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</si>
  <si>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</si>
  <si>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</si>
  <si>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</si>
  <si>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</si>
  <si>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</si>
  <si>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</si>
  <si>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</si>
  <si>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</si>
  <si>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</si>
  <si>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</si>
  <si>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</si>
  <si>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</si>
  <si>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</si>
  <si>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</si>
  <si>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</si>
  <si>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</si>
  <si>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</si>
  <si>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</si>
  <si>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</si>
  <si>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</si>
  <si>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</si>
  <si>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</si>
  <si>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</si>
  <si>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</si>
  <si>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</si>
  <si>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</si>
  <si>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</si>
  <si>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</si>
  <si>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</si>
  <si>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</si>
  <si>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</si>
  <si>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</si>
  <si>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</si>
  <si>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</si>
  <si>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</si>
  <si>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</si>
  <si>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</si>
  <si>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</si>
  <si>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</si>
  <si>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</si>
  <si>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</si>
  <si>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</si>
  <si>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</si>
  <si>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</si>
  <si>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</si>
  <si>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</si>
  <si>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</si>
  <si>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</si>
  <si>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</si>
  <si>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</si>
  <si>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</si>
  <si>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</si>
  <si>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</si>
  <si>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</si>
  <si>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</si>
  <si>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</si>
  <si>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</si>
  <si>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</si>
  <si>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</si>
  <si>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</si>
  <si>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</si>
  <si>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</si>
  <si>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</si>
  <si>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</si>
  <si>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</si>
  <si>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</si>
  <si>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</si>
  <si>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</si>
  <si>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</si>
  <si>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</si>
  <si>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</si>
  <si>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</si>
  <si>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</si>
  <si>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</si>
  <si>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</si>
  <si>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</si>
  <si>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</si>
  <si>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</si>
  <si>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</si>
  <si>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</si>
  <si>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</si>
  <si>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</si>
  <si>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</si>
  <si>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</si>
  <si>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</si>
  <si>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</si>
  <si>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</si>
  <si>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</si>
  <si>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</si>
  <si>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</si>
  <si>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</si>
  <si>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</si>
  <si>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</si>
  <si>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</si>
  <si>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</si>
  <si>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</si>
  <si>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</si>
  <si>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</si>
  <si>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</si>
  <si>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</si>
  <si>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</si>
  <si>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</si>
  <si>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</si>
  <si>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</si>
  <si>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</si>
  <si>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</si>
  <si>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</si>
  <si>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</si>
  <si>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</si>
  <si>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</si>
  <si>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</si>
  <si>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</si>
  <si>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</si>
  <si>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</si>
  <si>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</si>
  <si>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</si>
  <si>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</si>
  <si>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</si>
  <si>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</si>
  <si>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</si>
  <si>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</si>
  <si>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</si>
  <si>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</si>
  <si>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</si>
  <si>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</si>
  <si>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</si>
  <si>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</si>
  <si>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</si>
  <si>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</si>
  <si>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</si>
  <si>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</si>
  <si>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</si>
  <si>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</si>
  <si>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</si>
  <si>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</si>
  <si>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</si>
  <si>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</si>
  <si>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</si>
  <si>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</si>
  <si>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</si>
  <si>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</si>
  <si>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</si>
  <si>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</si>
  <si>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</si>
  <si>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</si>
  <si>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</si>
  <si>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</si>
  <si>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</si>
  <si>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</si>
  <si>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</si>
  <si>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</si>
  <si>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</si>
  <si>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</si>
  <si>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</si>
  <si>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</si>
  <si>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</si>
  <si>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</si>
  <si>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</si>
  <si>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</si>
  <si>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</si>
  <si>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</si>
  <si>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</si>
  <si>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</si>
  <si>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</si>
  <si>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</si>
  <si>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</si>
  <si>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</si>
  <si>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</si>
  <si>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</si>
  <si>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</si>
  <si>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</si>
  <si>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</si>
  <si>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</si>
  <si>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</si>
  <si>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</si>
  <si>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</si>
  <si>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</si>
  <si>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</si>
  <si>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</si>
  <si>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</si>
  <si>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</si>
  <si>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</si>
  <si>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</si>
  <si>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</si>
  <si>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</si>
  <si>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</si>
  <si>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</si>
  <si>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</si>
  <si>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</si>
  <si>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</si>
  <si>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</si>
  <si>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</si>
  <si>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</si>
  <si>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</si>
  <si>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</si>
  <si>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</si>
  <si>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</si>
  <si>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</si>
  <si>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</si>
  <si>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</si>
  <si>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</si>
  <si>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</si>
  <si>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</si>
  <si>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</si>
  <si>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</si>
  <si>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</si>
  <si>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</si>
  <si>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</si>
  <si>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</si>
  <si>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</si>
  <si>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</si>
  <si>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</si>
  <si>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</si>
  <si>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</si>
  <si>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</si>
  <si>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</si>
  <si>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</si>
  <si>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</si>
  <si>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</si>
  <si>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</si>
  <si>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</si>
  <si>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</si>
  <si>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</si>
  <si>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</si>
  <si>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</si>
  <si>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</si>
  <si>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</si>
  <si>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</si>
  <si>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</si>
  <si>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</si>
  <si>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</si>
  <si>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</si>
  <si>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</si>
  <si>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</si>
  <si>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</si>
  <si>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</si>
  <si>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</si>
  <si>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</si>
  <si>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</si>
  <si>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</si>
  <si>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</si>
  <si>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</si>
  <si>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</si>
  <si>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</si>
  <si>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</si>
  <si>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</si>
  <si>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</si>
  <si>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</si>
  <si>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</si>
  <si>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</si>
  <si>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</si>
  <si>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</si>
  <si>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</si>
  <si>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</si>
  <si>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</si>
  <si>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</si>
  <si>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</si>
  <si>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</si>
  <si>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</si>
  <si>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</si>
  <si>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</si>
  <si>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</si>
  <si>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</si>
  <si>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</si>
  <si>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</si>
  <si>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</si>
  <si>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</si>
  <si>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</si>
  <si>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</si>
  <si>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</si>
  <si>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</si>
  <si>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</si>
  <si>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</si>
  <si>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</si>
  <si>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</si>
  <si>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</si>
  <si>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</si>
  <si>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</si>
  <si>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</si>
  <si>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</si>
  <si>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</si>
  <si>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</si>
  <si>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</si>
  <si>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</si>
  <si>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</si>
  <si>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</si>
  <si>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</si>
  <si>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</si>
  <si>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</si>
  <si>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</si>
  <si>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</si>
  <si>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</si>
  <si>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</si>
  <si>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</si>
  <si>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</si>
  <si>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</si>
  <si>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</si>
  <si>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</si>
  <si>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</si>
  <si>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</si>
  <si>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</si>
  <si>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</si>
  <si>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</si>
  <si>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</si>
  <si>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</si>
  <si>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</si>
  <si>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</si>
  <si>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</si>
  <si>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</si>
  <si>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</si>
  <si>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</si>
  <si>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</si>
  <si>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</si>
  <si>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</si>
  <si>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</si>
  <si>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</si>
  <si>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</si>
  <si>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</si>
  <si>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</si>
  <si>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</si>
  <si>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</si>
  <si>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</si>
  <si>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</si>
  <si>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</si>
  <si>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</si>
  <si>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</si>
  <si>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</si>
  <si>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</si>
  <si>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</si>
  <si>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</si>
  <si>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</si>
  <si>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</si>
  <si>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</si>
  <si>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</si>
  <si>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</si>
  <si>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</si>
  <si>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</si>
  <si>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</si>
  <si>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</si>
  <si>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</si>
  <si>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</si>
  <si>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</si>
  <si>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</si>
  <si>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</si>
  <si>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</si>
  <si>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</si>
  <si>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</si>
  <si>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</si>
  <si>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</si>
  <si>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</si>
  <si>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</si>
  <si>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</si>
  <si>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</si>
  <si>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</si>
  <si>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</si>
  <si>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</si>
  <si>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</si>
  <si>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</si>
  <si>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</si>
  <si>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</si>
  <si>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</si>
  <si>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</si>
  <si>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</si>
  <si>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</si>
  <si>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</si>
  <si>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</si>
  <si>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</si>
  <si>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</si>
  <si>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</si>
  <si>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</si>
  <si>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</si>
  <si>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</si>
  <si>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</si>
  <si>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</si>
  <si>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</si>
  <si>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</si>
  <si>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</si>
  <si>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</si>
  <si>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</si>
  <si>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</si>
  <si>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</si>
  <si>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</si>
  <si>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</si>
  <si>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</si>
  <si>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</si>
  <si>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</si>
  <si>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</si>
  <si>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</si>
  <si>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</si>
  <si>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</si>
  <si>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</si>
  <si>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</si>
  <si>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</si>
  <si>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</si>
  <si>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</si>
  <si>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</si>
  <si>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</si>
  <si>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</si>
  <si>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</si>
  <si>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</si>
  <si>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</si>
  <si>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</si>
  <si>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</si>
  <si>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</si>
  <si>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</si>
  <si>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</si>
  <si>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</si>
  <si>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</si>
  <si>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</si>
  <si>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</si>
  <si>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</si>
  <si>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</si>
  <si>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</si>
  <si>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</si>
  <si>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</si>
  <si>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</si>
  <si>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</si>
  <si>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</si>
  <si>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</si>
  <si>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</si>
  <si>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</si>
  <si>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</si>
  <si>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</si>
  <si>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</si>
  <si>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</si>
  <si>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</si>
  <si>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</si>
  <si>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</si>
  <si>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</si>
  <si>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</si>
  <si>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</si>
  <si>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</si>
  <si>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</si>
  <si>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</si>
  <si>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</si>
  <si>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</si>
  <si>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</si>
  <si>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</si>
  <si>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</si>
  <si>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</si>
  <si>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</si>
  <si>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</si>
  <si>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</si>
  <si>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</si>
  <si>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</si>
  <si>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</si>
  <si>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</si>
  <si>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</si>
  <si>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</si>
  <si>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</si>
  <si>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</si>
  <si>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</si>
  <si>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</si>
  <si>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</si>
  <si>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</si>
  <si>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</si>
  <si>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</si>
  <si>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</si>
  <si>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</si>
  <si>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</si>
  <si>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</si>
  <si>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</si>
  <si>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</si>
  <si>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</si>
  <si>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</si>
  <si>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</si>
  <si>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</si>
  <si>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</si>
  <si>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</si>
  <si>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</si>
  <si>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</si>
  <si>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</si>
  <si>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</si>
  <si>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</si>
  <si>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</si>
  <si>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</si>
  <si>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</si>
  <si>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</si>
  <si>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</si>
  <si>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</si>
  <si>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</si>
  <si>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</si>
  <si>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</si>
  <si>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</si>
  <si>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</si>
  <si>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</si>
  <si>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</si>
  <si>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</si>
  <si>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</si>
  <si>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</si>
  <si>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</si>
  <si>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</si>
  <si>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</si>
  <si>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</si>
  <si>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</si>
  <si>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</si>
  <si>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</si>
  <si>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</si>
  <si>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</si>
  <si>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</si>
  <si>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</si>
  <si>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</si>
  <si>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</si>
  <si>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</si>
  <si>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</si>
  <si>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</si>
  <si>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</si>
  <si>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</si>
  <si>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</si>
  <si>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</si>
  <si>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</si>
  <si>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</si>
  <si>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</si>
  <si>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</si>
  <si>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</si>
  <si>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</si>
  <si>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</si>
  <si>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</si>
  <si>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</si>
  <si>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</si>
  <si>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</si>
  <si>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</si>
  <si>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</si>
  <si>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</si>
  <si>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</si>
  <si>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</si>
  <si>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</si>
  <si>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</si>
  <si>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</si>
  <si>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</si>
  <si>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</si>
  <si>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</si>
  <si>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</si>
  <si>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</si>
  <si>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</si>
  <si>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</si>
  <si>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</si>
  <si>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</si>
  <si>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</si>
  <si>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</si>
  <si>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</si>
  <si>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</si>
  <si>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</si>
  <si>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</si>
  <si>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</si>
  <si>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</si>
  <si>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</si>
  <si>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</si>
  <si>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</si>
  <si>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</si>
  <si>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</si>
  <si>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</si>
  <si>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</si>
  <si>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</si>
  <si>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</si>
  <si>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</si>
  <si>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</si>
  <si>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</si>
  <si>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</si>
  <si>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</si>
  <si>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</si>
  <si>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</si>
  <si>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</si>
  <si>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</si>
  <si>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</si>
  <si>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</si>
  <si>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</si>
  <si>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</si>
  <si>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</si>
  <si>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</si>
  <si>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</si>
  <si>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</si>
  <si>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</si>
  <si>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</si>
  <si>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</si>
  <si>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</si>
  <si>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</si>
  <si>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</si>
  <si>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</si>
  <si>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</si>
  <si>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</si>
  <si>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</si>
  <si>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</si>
  <si>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</si>
  <si>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</si>
  <si>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</si>
  <si>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</si>
  <si>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</si>
  <si>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</si>
  <si>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</si>
  <si>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</si>
  <si>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</si>
  <si>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</si>
  <si>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</si>
  <si>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</si>
  <si>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</si>
  <si>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</si>
  <si>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</si>
  <si>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</si>
  <si>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</si>
  <si>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</si>
  <si>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</si>
  <si>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</si>
  <si>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</si>
  <si>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</si>
  <si>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</si>
  <si>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</si>
  <si>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</si>
  <si>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</si>
  <si>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</si>
  <si>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</si>
  <si>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</si>
  <si>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</si>
  <si>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</si>
  <si>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</si>
  <si>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</si>
  <si>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</si>
  <si>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</si>
  <si>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</si>
  <si>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</si>
  <si>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</si>
  <si>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</si>
  <si>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</si>
  <si>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</si>
  <si>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</si>
  <si>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</si>
  <si>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</si>
  <si>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</si>
  <si>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</si>
  <si>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</si>
  <si>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</si>
  <si>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</si>
  <si>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</si>
  <si>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</si>
  <si>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</si>
  <si>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</si>
  <si>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</si>
  <si>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</si>
  <si>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</si>
  <si>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</si>
  <si>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</si>
  <si>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</si>
  <si>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</si>
  <si>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</si>
  <si>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</si>
  <si>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</si>
  <si>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</si>
  <si>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</si>
  <si>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</si>
  <si>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</si>
  <si>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</si>
  <si>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</si>
  <si>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</si>
  <si>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</si>
  <si>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</si>
  <si>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</si>
  <si>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</si>
  <si>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</si>
  <si>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</si>
  <si>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</si>
  <si>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</si>
  <si>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</si>
  <si>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</si>
  <si>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</si>
  <si>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</si>
  <si>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</si>
  <si>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</si>
  <si>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</si>
  <si>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</si>
  <si>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</si>
  <si>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</si>
  <si>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</si>
  <si>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</si>
  <si>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</si>
  <si>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</si>
  <si>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</si>
  <si>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</si>
  <si>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</si>
  <si>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</si>
  <si>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</si>
  <si>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</si>
  <si>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</si>
  <si>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</si>
  <si>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</si>
  <si>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</si>
  <si>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</si>
  <si>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</si>
  <si>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</si>
  <si>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</si>
  <si>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</si>
  <si>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</si>
  <si>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</si>
  <si>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</si>
  <si>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</si>
  <si>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</si>
  <si>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</si>
  <si>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</si>
  <si>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</si>
  <si>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</si>
  <si>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</si>
  <si>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</si>
  <si>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</si>
  <si>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</si>
  <si>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</si>
  <si>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</si>
  <si>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</si>
  <si>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</si>
  <si>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</si>
  <si>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</si>
  <si>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</si>
  <si>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</si>
  <si>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</si>
  <si>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</si>
  <si>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</si>
  <si>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</si>
  <si>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</si>
  <si>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</si>
  <si>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</si>
  <si>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</si>
  <si>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</si>
  <si>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</si>
  <si>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</si>
  <si>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</si>
  <si>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</si>
  <si>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</si>
  <si>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</si>
  <si>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</si>
  <si>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</si>
  <si>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</si>
  <si>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</si>
  <si>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</si>
  <si>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</si>
  <si>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</si>
  <si>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</si>
  <si>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</si>
  <si>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</si>
  <si>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</si>
  <si>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</si>
  <si>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</si>
  <si>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</si>
  <si>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</si>
  <si>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</si>
  <si>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</si>
  <si>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</si>
  <si>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</si>
  <si>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</si>
  <si>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</si>
  <si>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</si>
  <si>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</si>
  <si>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</si>
  <si>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</si>
  <si>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</si>
  <si>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</si>
  <si>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</si>
  <si>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</si>
  <si>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</si>
  <si>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</si>
  <si>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</si>
  <si>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</si>
  <si>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</si>
  <si>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</si>
  <si>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</si>
  <si>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</si>
  <si>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</si>
  <si>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</si>
  <si>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</si>
  <si>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</si>
  <si>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</si>
  <si>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</si>
  <si>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</si>
  <si>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</si>
  <si>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</si>
  <si>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</si>
  <si>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</si>
  <si>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</si>
  <si>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</si>
  <si>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</si>
  <si>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</si>
  <si>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</si>
  <si>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</si>
  <si>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</si>
  <si>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</si>
  <si>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</si>
  <si>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</si>
  <si>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</si>
  <si>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</si>
  <si>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</si>
  <si>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</si>
  <si>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</si>
  <si>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</si>
  <si>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</si>
  <si>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</si>
  <si>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</si>
  <si>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</si>
  <si>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</si>
  <si>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</si>
  <si>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</si>
  <si>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</si>
  <si>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</si>
  <si>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</si>
  <si>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</si>
  <si>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</si>
  <si>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</si>
  <si>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</si>
  <si>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</si>
  <si>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</si>
  <si>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</si>
  <si>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</si>
  <si>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</si>
  <si>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</si>
  <si>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</si>
  <si>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</si>
  <si>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</si>
  <si>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</si>
  <si>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</si>
  <si>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</si>
  <si>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</si>
  <si>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</si>
  <si>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</si>
  <si>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</si>
  <si>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</si>
  <si>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</si>
  <si>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</si>
  <si>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</si>
  <si>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</si>
  <si>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</si>
  <si>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</si>
  <si>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</si>
  <si>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</si>
  <si>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</si>
  <si>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</si>
  <si>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</si>
  <si>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</si>
  <si>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</si>
  <si>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</si>
  <si>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</si>
  <si>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</si>
  <si>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</si>
  <si>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</si>
  <si>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</si>
  <si>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</si>
  <si>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</si>
  <si>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</si>
  <si>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</si>
  <si>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</si>
  <si>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</si>
  <si>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</si>
  <si>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</si>
  <si>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</si>
  <si>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</si>
  <si>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</si>
  <si>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</si>
  <si>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</si>
  <si>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</si>
  <si>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</si>
  <si>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</si>
  <si>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</si>
  <si>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</si>
  <si>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</si>
  <si>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</si>
  <si>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</si>
  <si>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</si>
  <si>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</si>
  <si>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</si>
  <si>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</si>
  <si>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</si>
  <si>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</si>
  <si>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</si>
  <si>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</si>
  <si>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</si>
  <si>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</si>
  <si>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</si>
  <si>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</si>
  <si>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</si>
  <si>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</si>
  <si>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</si>
  <si>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</si>
  <si>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</si>
  <si>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</si>
  <si>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</si>
  <si>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</si>
  <si>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</si>
  <si>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</si>
  <si>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</si>
  <si>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</si>
  <si>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</si>
  <si>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</si>
  <si>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</si>
  <si>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</si>
  <si>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</si>
  <si>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</si>
  <si>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</si>
  <si>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</si>
  <si>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</si>
  <si>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</si>
  <si>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</si>
  <si>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</si>
  <si>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</si>
  <si>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</si>
  <si>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</si>
  <si>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</si>
  <si>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</si>
  <si>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</si>
  <si>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</si>
  <si>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</si>
  <si>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</si>
  <si>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</si>
  <si>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</si>
  <si>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</si>
  <si>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</si>
  <si>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</si>
  <si>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</si>
  <si>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</si>
  <si>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</si>
  <si>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</si>
  <si>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</si>
  <si>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</si>
  <si>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</si>
  <si>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</si>
  <si>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</si>
  <si>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</si>
  <si>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</si>
  <si>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</si>
  <si>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</si>
  <si>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</si>
  <si>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</si>
  <si>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</si>
  <si>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</si>
  <si>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</si>
  <si>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</si>
  <si>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</si>
  <si>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</si>
  <si>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</si>
  <si>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</si>
  <si>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</si>
  <si>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</si>
  <si>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</si>
  <si>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</si>
  <si>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</si>
  <si>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</si>
  <si>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</si>
  <si>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</si>
  <si>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</si>
  <si>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</si>
  <si>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</si>
  <si>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</si>
  <si>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</si>
  <si>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</si>
  <si>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</si>
  <si>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</si>
  <si>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</si>
  <si>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</si>
  <si>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</si>
  <si>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</si>
  <si>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</si>
  <si>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</si>
  <si>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</si>
  <si>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</si>
  <si>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</si>
  <si>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</si>
  <si>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</si>
  <si>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</si>
  <si>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</si>
  <si>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</si>
  <si>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</si>
  <si>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</si>
  <si>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</si>
  <si>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</si>
  <si>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</si>
  <si>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</si>
  <si>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</si>
  <si>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</si>
  <si>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</si>
  <si>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</si>
  <si>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</si>
  <si>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</si>
  <si>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</si>
  <si>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</si>
  <si>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</si>
  <si>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</si>
  <si>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</si>
  <si>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</si>
  <si>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</si>
  <si>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</si>
  <si>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</si>
  <si>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</si>
  <si>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</si>
  <si>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</si>
  <si>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</si>
  <si>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</si>
  <si>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</si>
  <si>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</si>
  <si>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</si>
  <si>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</si>
  <si>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</si>
  <si>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</si>
  <si>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</si>
  <si>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</si>
  <si>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</si>
  <si>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</si>
  <si>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</si>
  <si>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</si>
  <si>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</si>
  <si>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</si>
  <si>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</si>
  <si>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</si>
  <si>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</si>
  <si>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</si>
  <si>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</si>
  <si>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</si>
  <si>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</si>
  <si>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</si>
  <si>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</si>
  <si>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</si>
  <si>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</si>
  <si>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</si>
  <si>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</si>
  <si>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</si>
  <si>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</si>
  <si>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</si>
  <si>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</si>
  <si>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</si>
  <si>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</si>
  <si>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</si>
  <si>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</si>
  <si>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</si>
  <si>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</si>
  <si>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</si>
  <si>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</si>
  <si>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</si>
  <si>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</si>
  <si>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</si>
  <si>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</si>
  <si>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</si>
  <si>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</si>
  <si>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</si>
  <si>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</si>
  <si>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</si>
  <si>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</si>
  <si>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</si>
  <si>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</si>
  <si>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</si>
  <si>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</si>
  <si>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</si>
  <si>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</si>
  <si>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</si>
  <si>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</si>
  <si>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</si>
  <si>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</si>
  <si>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</si>
  <si>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</si>
  <si>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</si>
  <si>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</si>
  <si>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</si>
  <si>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</si>
  <si>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</si>
  <si>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</si>
  <si>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</si>
  <si>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</si>
  <si>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</si>
  <si>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</si>
  <si>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</si>
  <si>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</si>
  <si>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</si>
  <si>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</si>
  <si>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</si>
  <si>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</si>
  <si>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</si>
  <si>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</si>
  <si>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</si>
  <si>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</si>
  <si>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</si>
  <si>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</si>
  <si>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</si>
  <si>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</si>
  <si>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</si>
  <si>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</si>
  <si>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</si>
  <si>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</si>
  <si>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</si>
  <si>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</si>
  <si>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</si>
  <si>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</si>
  <si>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</si>
  <si>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</si>
  <si>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</si>
  <si>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</si>
  <si>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</si>
  <si>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</si>
  <si>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</si>
  <si>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</si>
  <si>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</si>
  <si>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</si>
  <si>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</si>
  <si>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</si>
  <si>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</si>
  <si>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</si>
  <si>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</si>
  <si>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</si>
  <si>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</si>
  <si>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</si>
  <si>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</si>
  <si>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</si>
  <si>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</si>
  <si>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</si>
  <si>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</si>
  <si>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</si>
  <si>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</si>
  <si>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</si>
  <si>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</si>
  <si>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</si>
  <si>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</si>
  <si>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</si>
  <si>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</si>
  <si>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</si>
  <si>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</si>
  <si>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</si>
  <si>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</si>
  <si>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</si>
  <si>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</si>
  <si>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</si>
  <si>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</si>
  <si>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</si>
  <si>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</si>
  <si>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</si>
  <si>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</si>
  <si>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</si>
  <si>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</si>
  <si>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</si>
  <si>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</si>
  <si>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</si>
  <si>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</si>
  <si>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</si>
  <si>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</si>
  <si>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</si>
  <si>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</si>
  <si>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</si>
  <si>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</si>
  <si>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</si>
  <si>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</si>
  <si>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</si>
  <si>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</si>
  <si>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</si>
  <si>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</si>
  <si>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</si>
  <si>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</si>
  <si>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</si>
  <si>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</si>
  <si>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</si>
  <si>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</si>
  <si>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</si>
  <si>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</si>
  <si>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</si>
  <si>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</si>
  <si>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</si>
  <si>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</si>
  <si>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</si>
  <si>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</si>
  <si>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</si>
  <si>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</si>
  <si>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</si>
  <si>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</si>
  <si>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</si>
  <si>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</si>
  <si>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</si>
  <si>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</si>
  <si>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</si>
  <si>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</si>
  <si>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</si>
  <si>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</si>
  <si>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</si>
  <si>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</si>
  <si>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</si>
  <si>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</si>
  <si>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</si>
  <si>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</si>
  <si>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</si>
  <si>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</si>
  <si>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</si>
  <si>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</si>
  <si>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</si>
  <si>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</si>
  <si>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</si>
  <si>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</si>
  <si>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</si>
  <si>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</si>
  <si>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</si>
  <si>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</si>
  <si>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</si>
  <si>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</si>
  <si>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</si>
  <si>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</si>
  <si>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</si>
  <si>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</si>
  <si>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</si>
  <si>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</si>
  <si>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</si>
  <si>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</si>
  <si>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</si>
  <si>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</si>
  <si>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</si>
  <si>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</si>
  <si>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</si>
  <si>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</si>
  <si>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</si>
  <si>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</si>
  <si>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</si>
  <si>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</si>
  <si>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</si>
  <si>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</si>
  <si>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</si>
  <si>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</si>
  <si>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</si>
  <si>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</si>
  <si>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</si>
  <si>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</si>
  <si>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</si>
  <si>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</si>
  <si>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</si>
  <si>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</si>
  <si>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</si>
  <si>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</si>
  <si>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</si>
  <si>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</si>
  <si>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</si>
  <si>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</si>
  <si>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</si>
  <si>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</si>
  <si>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</si>
  <si>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</si>
  <si>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</si>
  <si>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</si>
  <si>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</si>
  <si>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</si>
  <si>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</si>
  <si>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</si>
  <si>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</si>
  <si>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</si>
  <si>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</si>
  <si>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</si>
  <si>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</si>
  <si>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</si>
  <si>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</si>
  <si>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</si>
  <si>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</si>
  <si>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</si>
  <si>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</si>
  <si>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</si>
  <si>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</si>
  <si>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</si>
  <si>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</si>
  <si>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</si>
  <si>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</si>
  <si>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</si>
  <si>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</si>
  <si>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</si>
  <si>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</si>
  <si>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</si>
  <si>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</si>
  <si>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</si>
  <si>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</si>
  <si>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</si>
  <si>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</si>
  <si>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</si>
  <si>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</si>
  <si>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</si>
  <si>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</si>
  <si>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</si>
  <si>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</si>
  <si>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</si>
  <si>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</si>
  <si>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</si>
  <si>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</si>
  <si>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</si>
  <si>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</si>
  <si>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</si>
  <si>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</si>
  <si>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</si>
  <si>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</si>
  <si>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</si>
  <si>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</si>
  <si>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</si>
  <si>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</si>
  <si>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</si>
  <si>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</si>
  <si>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</si>
  <si>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</si>
  <si>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</si>
  <si>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</si>
  <si>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</si>
  <si>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</si>
  <si>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</si>
  <si>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</si>
  <si>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</si>
  <si>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</si>
  <si>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</si>
  <si>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</si>
  <si>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</si>
  <si>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</si>
  <si>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</si>
  <si>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</si>
  <si>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</si>
  <si>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</si>
  <si>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</si>
  <si>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</si>
  <si>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</si>
  <si>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</si>
  <si>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</si>
  <si>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</si>
  <si>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</si>
  <si>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</si>
  <si>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</si>
  <si>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</si>
  <si>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</si>
  <si>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</si>
  <si>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</si>
  <si>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</si>
  <si>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</si>
  <si>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</si>
  <si>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</si>
  <si>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</si>
  <si>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</si>
  <si>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</si>
  <si>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</si>
  <si>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</si>
  <si>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</si>
  <si>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</si>
  <si>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</si>
  <si>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</si>
  <si>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</si>
  <si>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</si>
  <si>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</si>
  <si>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</si>
  <si>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</si>
  <si>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</si>
  <si>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</si>
  <si>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</si>
  <si>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</si>
  <si>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</si>
  <si>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</si>
  <si>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</si>
  <si>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</si>
  <si>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</si>
  <si>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</si>
  <si>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</si>
  <si>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</si>
  <si>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</si>
  <si>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</si>
  <si>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</si>
  <si>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</si>
  <si>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</si>
  <si>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</si>
  <si>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</si>
  <si>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</si>
  <si>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</si>
  <si>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</si>
  <si>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</si>
  <si>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</si>
  <si>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</si>
  <si>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</si>
  <si>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</si>
  <si>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</si>
  <si>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</si>
  <si>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</si>
  <si>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</si>
  <si>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</si>
  <si>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</si>
  <si>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</si>
  <si>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</si>
  <si>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</si>
  <si>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</si>
  <si>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</si>
  <si>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</si>
  <si>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</si>
  <si>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</si>
  <si>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</si>
  <si>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</si>
  <si>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</si>
  <si>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</si>
  <si>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</si>
  <si>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</si>
  <si>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</si>
  <si>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</si>
  <si>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</si>
  <si>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</si>
  <si>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</si>
  <si>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</si>
  <si>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</si>
  <si>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</si>
  <si>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</si>
  <si>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</si>
  <si>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</si>
  <si>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</si>
  <si>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</si>
  <si>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</si>
  <si>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</si>
  <si>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</si>
  <si>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</si>
  <si>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</si>
  <si>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</si>
  <si>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</si>
  <si>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</si>
  <si>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</si>
  <si>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</si>
  <si>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</si>
  <si>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</si>
  <si>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</si>
  <si>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</si>
  <si>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</si>
  <si>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</si>
  <si>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</si>
  <si>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</si>
  <si>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</si>
  <si>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</si>
  <si>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</si>
  <si>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</si>
  <si>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</si>
  <si>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</si>
  <si>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</si>
  <si>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</si>
  <si>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</si>
  <si>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</si>
  <si>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</si>
  <si>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</si>
  <si>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</si>
  <si>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</si>
  <si>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</si>
  <si>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</si>
  <si>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</si>
  <si>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</si>
  <si>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</si>
  <si>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</si>
  <si>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</si>
  <si>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</si>
  <si>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</si>
  <si>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</si>
  <si>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</si>
  <si>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</si>
  <si>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</si>
  <si>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</si>
  <si>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</si>
  <si>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</si>
  <si>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</si>
  <si>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</si>
  <si>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</si>
  <si>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</si>
  <si>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</si>
  <si>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</si>
  <si>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</si>
  <si>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</si>
  <si>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</si>
  <si>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</si>
  <si>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</si>
  <si>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</si>
  <si>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</si>
  <si>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</si>
  <si>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</si>
  <si>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</si>
  <si>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</si>
  <si>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</si>
  <si>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</si>
  <si>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</si>
  <si>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</si>
  <si>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</si>
  <si>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</si>
  <si>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</si>
  <si>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</si>
  <si>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</si>
  <si>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</si>
  <si>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</si>
  <si>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</si>
  <si>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</si>
  <si>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</si>
  <si>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</si>
  <si>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</si>
  <si>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</si>
  <si>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</si>
  <si>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</si>
  <si>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</si>
  <si>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</si>
  <si>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</si>
  <si>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</si>
  <si>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</si>
  <si>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</si>
  <si>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</si>
  <si>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</si>
  <si>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</si>
  <si>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</si>
  <si>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</si>
  <si>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</si>
  <si>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</si>
  <si>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</si>
  <si>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</si>
  <si>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</si>
  <si>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</si>
  <si>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</si>
  <si>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</si>
  <si>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</si>
  <si>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</si>
  <si>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</si>
  <si>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</si>
  <si>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</si>
  <si>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</si>
  <si>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</si>
  <si>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</si>
  <si>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</si>
  <si>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</si>
  <si>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</si>
  <si>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</si>
  <si>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</si>
  <si>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</si>
  <si>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</si>
  <si>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</si>
  <si>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</si>
  <si>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</si>
  <si>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</si>
  <si>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</si>
  <si>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</si>
  <si>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</si>
  <si>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</si>
  <si>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</si>
  <si>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</si>
  <si>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</si>
  <si>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</si>
  <si>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</si>
  <si>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</si>
  <si>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</si>
  <si>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</si>
  <si>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</si>
  <si>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</si>
  <si>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</si>
  <si>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</si>
  <si>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</si>
  <si>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</si>
  <si>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</si>
  <si>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</si>
  <si>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</si>
  <si>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</si>
  <si>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</si>
  <si>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</si>
  <si>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</si>
  <si>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</si>
  <si>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</si>
  <si>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</si>
  <si>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</si>
  <si>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</si>
  <si>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</si>
  <si>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</si>
  <si>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</si>
  <si>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</si>
  <si>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</si>
  <si>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</si>
  <si>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</si>
  <si>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</si>
  <si>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</si>
  <si>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</si>
  <si>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</si>
  <si>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</si>
  <si>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</si>
  <si>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</si>
  <si>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</si>
  <si>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</si>
  <si>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</si>
  <si>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</si>
  <si>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</si>
  <si>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</si>
  <si>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</si>
  <si>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</si>
  <si>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</si>
  <si>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</si>
  <si>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</si>
  <si>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</si>
  <si>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</si>
  <si>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</si>
  <si>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</si>
  <si>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</si>
  <si>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</si>
  <si>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</si>
  <si>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</si>
  <si>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</si>
  <si>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</si>
  <si>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</si>
  <si>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</si>
  <si>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</si>
  <si>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</si>
  <si>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</si>
  <si>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</si>
  <si>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</si>
  <si>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</si>
  <si>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</si>
  <si>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</si>
  <si>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</si>
  <si>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</si>
  <si>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</si>
  <si>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</si>
  <si>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</si>
  <si>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</si>
  <si>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</si>
  <si>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</si>
  <si>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</si>
  <si>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</si>
  <si>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</si>
  <si>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</si>
  <si>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</si>
  <si>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</si>
  <si>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</si>
  <si>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</si>
  <si>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</si>
  <si>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</si>
  <si>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</si>
  <si>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</si>
  <si>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</si>
  <si>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</si>
  <si>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</si>
  <si>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</si>
  <si>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</si>
  <si>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</si>
  <si>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</si>
  <si>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</si>
  <si>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</si>
  <si>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</si>
  <si>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</si>
  <si>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</si>
  <si>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</si>
  <si>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</si>
  <si>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</si>
  <si>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</si>
  <si>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</si>
  <si>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</si>
  <si>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</si>
  <si>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</si>
  <si>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</si>
  <si>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</si>
  <si>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</si>
  <si>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</si>
  <si>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</si>
  <si>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</si>
  <si>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</si>
  <si>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</si>
  <si>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</si>
  <si>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</si>
  <si>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</si>
  <si>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</si>
  <si>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</si>
  <si>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</si>
  <si>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</si>
  <si>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</si>
  <si>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</si>
  <si>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</si>
  <si>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</si>
  <si>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</si>
  <si>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</si>
  <si>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</si>
  <si>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</si>
  <si>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</si>
  <si>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</si>
  <si>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</si>
  <si>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</si>
  <si>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</si>
  <si>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</si>
  <si>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</si>
  <si>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</si>
  <si>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</si>
  <si>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</si>
  <si>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</si>
  <si>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</si>
  <si>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</si>
  <si>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</si>
  <si>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</si>
  <si>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</si>
  <si>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</si>
  <si>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</si>
  <si>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</si>
  <si>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</si>
  <si>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</si>
  <si>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</si>
  <si>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</si>
  <si>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</si>
  <si>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</si>
  <si>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</si>
  <si>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</si>
  <si>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</si>
  <si>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</si>
  <si>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</si>
  <si>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</si>
  <si>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</si>
  <si>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</si>
  <si>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</si>
  <si>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</si>
  <si>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</si>
  <si>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</si>
  <si>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</si>
  <si>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</si>
  <si>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</si>
  <si>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</si>
  <si>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</si>
  <si>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</si>
  <si>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</si>
  <si>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</si>
  <si>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</si>
  <si>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</si>
  <si>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</si>
  <si>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</si>
  <si>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</si>
  <si>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</si>
  <si>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</si>
  <si>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</si>
  <si>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</si>
  <si>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</si>
  <si>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</si>
  <si>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</si>
  <si>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</si>
  <si>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</si>
  <si>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</si>
  <si>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</si>
  <si>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</si>
  <si>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</si>
  <si>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</si>
  <si>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</si>
  <si>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</si>
  <si>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</si>
  <si>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</si>
  <si>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</si>
  <si>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</si>
  <si>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</si>
  <si>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</si>
  <si>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</si>
  <si>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</si>
  <si>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</si>
  <si>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</si>
  <si>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</si>
  <si>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</si>
  <si>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</si>
  <si>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</si>
  <si>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</si>
  <si>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</si>
  <si>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</si>
  <si>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</si>
  <si>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</si>
  <si>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</si>
  <si>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</si>
  <si>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</si>
  <si>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</si>
  <si>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</si>
  <si>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</si>
  <si>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</si>
  <si>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</si>
  <si>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</si>
  <si>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</si>
  <si>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</si>
  <si>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</si>
  <si>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</si>
  <si>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</si>
  <si>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</si>
  <si>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</si>
  <si>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</si>
  <si>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</si>
  <si>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</si>
  <si>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</si>
  <si>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</si>
  <si>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</si>
  <si>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</si>
  <si>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</si>
  <si>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</si>
  <si>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</si>
  <si>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</si>
  <si>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</si>
  <si>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</si>
  <si>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</si>
  <si>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</si>
  <si>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</si>
  <si>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</si>
  <si>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</si>
  <si>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</si>
  <si>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</si>
  <si>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</si>
  <si>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</si>
  <si>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</si>
  <si>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</si>
  <si>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</si>
  <si>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</si>
  <si>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</si>
  <si>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</si>
  <si>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</si>
  <si>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</si>
  <si>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</si>
  <si>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</si>
  <si>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</si>
  <si>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</si>
  <si>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</si>
  <si>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</si>
  <si>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</si>
  <si>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</si>
  <si>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</si>
  <si>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</si>
  <si>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</si>
  <si>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</si>
  <si>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</si>
  <si>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</si>
  <si>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</si>
  <si>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</si>
  <si>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</si>
  <si>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</si>
  <si>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</si>
  <si>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</si>
  <si>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</si>
  <si>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</si>
  <si>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</si>
  <si>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</si>
  <si>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</si>
  <si>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</si>
  <si>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</si>
  <si>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</si>
  <si>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</si>
  <si>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</si>
  <si>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</si>
  <si>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</si>
  <si>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</si>
  <si>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</si>
  <si>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</si>
  <si>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</si>
  <si>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</si>
  <si>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</si>
  <si>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</si>
  <si>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</si>
  <si>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</si>
  <si>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</si>
  <si>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</si>
  <si>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</si>
  <si>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</si>
  <si>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</si>
  <si>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</si>
  <si>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</si>
  <si>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</si>
  <si>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</si>
  <si>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</si>
  <si>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</si>
  <si>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</si>
  <si>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</si>
  <si>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</si>
  <si>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</si>
  <si>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</si>
  <si>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</si>
  <si>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</si>
  <si>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</si>
  <si>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</si>
  <si>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</si>
  <si>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</si>
  <si>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</si>
  <si>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</si>
  <si>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</si>
  <si>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</si>
  <si>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</si>
  <si>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</si>
  <si>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</si>
  <si>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</si>
  <si>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</si>
  <si>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</si>
  <si>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</si>
  <si>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</si>
  <si>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</si>
  <si>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</si>
  <si>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</si>
  <si>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</si>
  <si>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</si>
  <si>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</si>
  <si>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</si>
  <si>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</si>
  <si>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</si>
  <si>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</si>
  <si>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</si>
  <si>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</si>
  <si>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</si>
  <si>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</si>
  <si>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</si>
  <si>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</si>
  <si>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</si>
  <si>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</si>
  <si>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</si>
  <si>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</si>
  <si>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</si>
  <si>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</si>
  <si>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</si>
  <si>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</si>
  <si>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</si>
  <si>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</si>
  <si>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</si>
  <si>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</si>
  <si>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</si>
  <si>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</si>
  <si>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</si>
  <si>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</si>
  <si>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</si>
  <si>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</si>
  <si>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</si>
  <si>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</si>
  <si>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</si>
  <si>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</si>
  <si>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</si>
  <si>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</si>
  <si>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</si>
  <si>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</si>
  <si>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</si>
  <si>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</si>
  <si>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</si>
  <si>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</si>
  <si>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</si>
  <si>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</si>
  <si>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</si>
  <si>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</si>
  <si>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</si>
  <si>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</si>
  <si>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</si>
  <si>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</si>
  <si>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</si>
  <si>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</si>
  <si>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</si>
  <si>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</si>
  <si>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</si>
  <si>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</si>
  <si>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</si>
  <si>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</si>
  <si>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</si>
  <si>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</si>
  <si>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</si>
  <si>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</si>
  <si>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</si>
  <si>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</si>
  <si>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</si>
  <si>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</si>
  <si>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</si>
  <si>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</si>
  <si>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</si>
  <si>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</si>
  <si>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</si>
  <si>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</si>
  <si>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</si>
  <si>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</si>
  <si>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</si>
  <si>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</si>
  <si>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</si>
  <si>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</si>
  <si>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</si>
  <si>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</si>
  <si>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</si>
  <si>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</si>
  <si>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</si>
  <si>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</si>
  <si>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</si>
  <si>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</si>
  <si>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</si>
  <si>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</si>
  <si>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</si>
  <si>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</si>
  <si>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</si>
  <si>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</si>
  <si>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</si>
  <si>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</si>
  <si>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</si>
  <si>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</si>
  <si>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</si>
  <si>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</si>
  <si>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</si>
  <si>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</si>
  <si>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</si>
  <si>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</si>
  <si>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</si>
  <si>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</si>
  <si>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</si>
  <si>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</si>
  <si>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</si>
  <si>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</si>
  <si>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</si>
  <si>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</si>
  <si>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</si>
  <si>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</si>
  <si>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</si>
  <si>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</si>
  <si>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</si>
  <si>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</si>
  <si>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</si>
  <si>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</si>
  <si>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</si>
  <si>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</si>
  <si>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</si>
  <si>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</si>
  <si>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</si>
  <si>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</si>
  <si>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</si>
  <si>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</si>
  <si>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</si>
  <si>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</si>
  <si>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</si>
  <si>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</si>
  <si>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</si>
  <si>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</si>
  <si>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</si>
  <si>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</si>
  <si>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</si>
  <si>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</si>
  <si>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</si>
  <si>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</si>
  <si>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</si>
  <si>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</si>
  <si>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</si>
  <si>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</si>
  <si>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</si>
  <si>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</si>
  <si>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</si>
  <si>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</si>
  <si>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</si>
  <si>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</si>
  <si>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</si>
  <si>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</si>
  <si>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</si>
  <si>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</si>
  <si>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</si>
  <si>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</si>
  <si>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</si>
  <si>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</si>
  <si>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</si>
  <si>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</si>
  <si>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</si>
  <si>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</si>
  <si>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</si>
  <si>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</si>
  <si>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</si>
  <si>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</si>
  <si>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</si>
  <si>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</si>
  <si>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</si>
  <si>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</si>
  <si>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</si>
  <si>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</si>
  <si>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</si>
  <si>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</si>
  <si>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</si>
  <si>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</si>
  <si>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</si>
  <si>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</si>
  <si>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</si>
  <si>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</si>
  <si>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</si>
  <si>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</si>
  <si>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</si>
  <si>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</si>
  <si>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</si>
  <si>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</si>
  <si>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</si>
  <si>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</si>
  <si>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</si>
  <si>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</si>
  <si>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</si>
  <si>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</si>
  <si>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</si>
  <si>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</si>
  <si>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</si>
  <si>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</si>
  <si>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</si>
  <si>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</si>
  <si>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</si>
  <si>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</si>
  <si>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</si>
  <si>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</si>
  <si>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</si>
  <si>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</si>
  <si>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</si>
  <si>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</si>
  <si>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</si>
  <si>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</si>
  <si>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</si>
  <si>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</si>
  <si>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</si>
  <si>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</si>
  <si>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</si>
  <si>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</si>
  <si>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</si>
  <si>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</si>
  <si>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</si>
  <si>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</si>
  <si>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</si>
  <si>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</si>
  <si>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</si>
  <si>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</si>
  <si>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</si>
  <si>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</si>
  <si>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</si>
  <si>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</si>
  <si>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</si>
  <si>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</si>
  <si>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</si>
  <si>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</si>
  <si>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</si>
  <si>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</si>
  <si>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</si>
  <si>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</si>
  <si>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</si>
  <si>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</si>
  <si>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</si>
  <si>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</si>
  <si>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</si>
  <si>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</si>
  <si>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</si>
  <si>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</si>
  <si>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</si>
  <si>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</si>
  <si>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</si>
  <si>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</si>
  <si>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</si>
  <si>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</si>
  <si>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</si>
  <si>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</si>
  <si>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</si>
  <si>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</si>
  <si>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</si>
  <si>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</si>
  <si>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</si>
  <si>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</si>
  <si>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</si>
  <si>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</si>
  <si>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</si>
  <si>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</si>
  <si>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</si>
  <si>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</si>
  <si>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</si>
  <si>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</si>
  <si>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</si>
  <si>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</si>
  <si>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</si>
  <si>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</si>
  <si>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</si>
  <si>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</si>
  <si>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</si>
  <si>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</si>
  <si>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</si>
  <si>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</si>
  <si>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</si>
  <si>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</si>
  <si>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</si>
  <si>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</si>
  <si>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</si>
  <si>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</si>
  <si>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</si>
  <si>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</si>
  <si>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</si>
  <si>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</si>
  <si>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</si>
  <si>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</si>
  <si>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</si>
  <si>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</si>
  <si>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</si>
  <si>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</si>
  <si>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</si>
  <si>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</si>
  <si>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</si>
  <si>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</si>
  <si>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</si>
  <si>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</si>
  <si>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</si>
  <si>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</si>
  <si>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</si>
  <si>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</si>
  <si>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</si>
  <si>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</si>
  <si>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</si>
  <si>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</si>
  <si>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</si>
  <si>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</si>
  <si>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</si>
  <si>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</si>
  <si>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</si>
  <si>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</si>
  <si>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</si>
  <si>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</si>
  <si>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</si>
  <si>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</si>
  <si>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</si>
  <si>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</si>
  <si>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</si>
  <si>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</si>
  <si>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</si>
  <si>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</si>
  <si>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</si>
  <si>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</si>
  <si>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</si>
  <si>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</si>
  <si>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</si>
  <si>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</si>
  <si>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</si>
  <si>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</si>
  <si>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</si>
  <si>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</si>
  <si>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</si>
  <si>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</si>
  <si>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</si>
  <si>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</si>
  <si>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</si>
  <si>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</si>
  <si>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</si>
  <si>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</si>
  <si>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</si>
  <si>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</si>
  <si>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</si>
  <si>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</si>
  <si>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</si>
  <si>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</si>
  <si>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</si>
  <si>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</si>
  <si>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</si>
  <si>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</si>
  <si>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</si>
  <si>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</si>
  <si>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</si>
  <si>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</si>
  <si>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</si>
  <si>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</si>
  <si>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</si>
  <si>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</si>
  <si>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</si>
  <si>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</si>
  <si>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</si>
  <si>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</si>
  <si>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</si>
  <si>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</si>
  <si>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</si>
  <si>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</si>
  <si>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</si>
  <si>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</si>
  <si>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</si>
  <si>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</si>
  <si>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</si>
  <si>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</si>
  <si>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</si>
  <si>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</si>
  <si>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</si>
  <si>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</si>
  <si>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</si>
  <si>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</si>
  <si>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</si>
  <si>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</si>
  <si>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</si>
  <si>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</si>
  <si>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</si>
  <si>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</si>
  <si>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</si>
  <si>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</si>
  <si>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</si>
  <si>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</si>
  <si>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</si>
  <si>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</si>
  <si>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</si>
  <si>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</si>
  <si>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</si>
  <si>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</si>
  <si>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</si>
  <si>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</si>
  <si>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</si>
  <si>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</si>
  <si>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</si>
  <si>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</si>
  <si>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</si>
  <si>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</si>
  <si>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</si>
  <si>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</si>
  <si>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</si>
  <si>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</si>
  <si>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</si>
  <si>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</si>
  <si>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</si>
  <si>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</si>
  <si>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</si>
  <si>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</si>
  <si>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</si>
  <si>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</si>
  <si>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</si>
  <si>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</si>
  <si>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</si>
  <si>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</si>
  <si>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</si>
  <si>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</si>
  <si>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</si>
  <si>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</si>
  <si>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</si>
  <si>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</si>
  <si>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</si>
  <si>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</si>
  <si>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</si>
  <si>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</si>
  <si>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</si>
  <si>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</si>
  <si>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</si>
  <si>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</si>
  <si>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</si>
  <si>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</si>
  <si>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</si>
  <si>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</si>
  <si>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</si>
  <si>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</si>
  <si>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</si>
  <si>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</si>
  <si>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</si>
  <si>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</si>
  <si>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</si>
  <si>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</si>
  <si>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</si>
  <si>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</si>
  <si>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</si>
  <si>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</si>
  <si>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</si>
  <si>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</si>
  <si>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</si>
  <si>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</si>
  <si>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</si>
  <si>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</si>
  <si>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</si>
  <si>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</si>
  <si>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</si>
  <si>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</si>
  <si>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</si>
  <si>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</si>
  <si>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</si>
  <si>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</si>
  <si>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</si>
  <si>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</si>
  <si>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</si>
  <si>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</si>
  <si>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</si>
  <si>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</si>
  <si>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</si>
  <si>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</si>
  <si>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</si>
  <si>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</si>
  <si>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</si>
  <si>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</si>
  <si>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</si>
  <si>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</si>
  <si>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</si>
  <si>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</si>
  <si>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</si>
  <si>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</si>
  <si>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</si>
  <si>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</si>
  <si>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</si>
  <si>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</si>
  <si>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</si>
  <si>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</si>
  <si>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</si>
  <si>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</si>
  <si>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</si>
  <si>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</si>
  <si>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</si>
  <si>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</si>
  <si>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</si>
  <si>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</si>
  <si>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</si>
  <si>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</si>
  <si>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</si>
  <si>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</si>
  <si>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</si>
  <si>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</si>
  <si>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</si>
  <si>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</si>
  <si>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</si>
  <si>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</si>
  <si>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</si>
  <si>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</si>
  <si>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</si>
  <si>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</si>
  <si>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</si>
  <si>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</si>
  <si>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</si>
  <si>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</si>
  <si>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</si>
  <si>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</si>
  <si>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</si>
  <si>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</si>
  <si>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</si>
  <si>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</si>
  <si>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</si>
  <si>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</si>
  <si>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</si>
  <si>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</si>
  <si>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</si>
  <si>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</si>
  <si>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</si>
  <si>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</si>
  <si>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</si>
  <si>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</si>
  <si>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</si>
  <si>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</si>
  <si>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</si>
  <si>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</si>
  <si>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</si>
  <si>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</si>
  <si>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</si>
  <si>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</si>
  <si>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</si>
  <si>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</si>
  <si>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</si>
  <si>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</si>
  <si>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</si>
  <si>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</si>
  <si>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</si>
  <si>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</si>
  <si>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</si>
  <si>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</si>
  <si>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</si>
  <si>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</si>
  <si>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</si>
  <si>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</si>
  <si>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</si>
  <si>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</si>
  <si>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</si>
  <si>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</si>
  <si>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</si>
  <si>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</si>
  <si>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</si>
  <si>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</si>
  <si>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</si>
  <si>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</si>
  <si>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</si>
  <si>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</si>
  <si>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</si>
  <si>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</si>
  <si>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</si>
  <si>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</si>
  <si>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</si>
  <si>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</si>
  <si>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</si>
  <si>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</si>
  <si>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</si>
  <si>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</si>
  <si>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</si>
  <si>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</si>
  <si>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</si>
  <si>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</si>
  <si>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</si>
  <si>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</si>
  <si>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</si>
  <si>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</si>
  <si>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</si>
  <si>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</si>
  <si>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</si>
  <si>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</si>
  <si>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</si>
  <si>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</si>
  <si>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</si>
  <si>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</si>
  <si>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</si>
  <si>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</si>
  <si>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</si>
  <si>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</si>
  <si>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</si>
  <si>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</si>
  <si>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</si>
  <si>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</si>
  <si>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</si>
  <si>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</si>
  <si>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</si>
  <si>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</si>
  <si>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</si>
  <si>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</si>
  <si>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</si>
  <si>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</si>
  <si>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</si>
  <si>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</si>
  <si>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</si>
  <si>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</si>
  <si>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</si>
  <si>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</si>
  <si>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</si>
  <si>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</si>
  <si>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</si>
  <si>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</si>
  <si>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</si>
  <si>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</si>
  <si>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</si>
  <si>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</si>
  <si>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</si>
  <si>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</si>
  <si>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</si>
  <si>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</si>
  <si>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</si>
  <si>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</si>
  <si>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</si>
  <si>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</si>
  <si>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</si>
  <si>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</si>
  <si>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</si>
  <si>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</si>
  <si>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</si>
  <si>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</si>
  <si>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</si>
  <si>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</si>
  <si>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</si>
  <si>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</si>
  <si>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</si>
  <si>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</si>
  <si>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</si>
  <si>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</si>
  <si>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</si>
  <si>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</si>
  <si>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</si>
  <si>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</si>
  <si>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</si>
  <si>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</si>
  <si>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</si>
  <si>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</si>
  <si>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</si>
  <si>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</si>
  <si>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</si>
  <si>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</si>
  <si>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</si>
  <si>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</si>
  <si>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</si>
  <si>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</si>
  <si>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</si>
  <si>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</si>
  <si>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</si>
  <si>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</si>
  <si>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</si>
  <si>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</si>
  <si>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</si>
  <si>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</si>
  <si>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</si>
  <si>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</si>
  <si>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</si>
  <si>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</si>
  <si>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</si>
  <si>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</si>
  <si>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</si>
  <si>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</si>
  <si>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</si>
  <si>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</si>
  <si>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</si>
  <si>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</si>
  <si>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</si>
  <si>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</si>
  <si>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</si>
  <si>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</si>
  <si>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</si>
  <si>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</si>
  <si>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</si>
  <si>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</si>
  <si>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</si>
  <si>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</si>
  <si>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</si>
  <si>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</si>
  <si>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</si>
  <si>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</si>
  <si>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</si>
  <si>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</si>
  <si>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</si>
  <si>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</si>
  <si>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</si>
  <si>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</si>
  <si>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</si>
  <si>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</si>
  <si>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</si>
  <si>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</si>
  <si>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</si>
  <si>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</si>
  <si>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</si>
  <si>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</si>
  <si>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</si>
  <si>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</si>
  <si>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</si>
  <si>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</si>
  <si>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</si>
  <si>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</si>
  <si>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</si>
  <si>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</si>
  <si>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</si>
  <si>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</si>
  <si>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</si>
  <si>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</si>
  <si>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</si>
  <si>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</si>
  <si>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</si>
  <si>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</si>
  <si>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</si>
  <si>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</si>
  <si>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</si>
  <si>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</si>
  <si>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</si>
  <si>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</si>
  <si>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</si>
  <si>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</si>
  <si>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</si>
  <si>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</si>
  <si>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</si>
  <si>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</si>
  <si>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</si>
  <si>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</si>
  <si>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</si>
  <si>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</si>
  <si>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</si>
  <si>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</si>
  <si>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</si>
  <si>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</si>
  <si>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</si>
  <si>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</si>
  <si>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</si>
  <si>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</si>
  <si>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</si>
  <si>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</si>
  <si>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</si>
  <si>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</si>
  <si>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</si>
  <si>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</si>
  <si>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</si>
  <si>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</si>
  <si>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</si>
  <si>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</si>
  <si>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</si>
  <si>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</si>
  <si>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</si>
  <si>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</si>
  <si>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</si>
  <si>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</si>
  <si>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</si>
  <si>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</si>
  <si>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</si>
  <si>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</si>
  <si>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</si>
  <si>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</si>
  <si>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</si>
  <si>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</si>
  <si>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</si>
  <si>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</si>
  <si>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</si>
  <si>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</si>
  <si>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</si>
  <si>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</si>
  <si>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</si>
  <si>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</si>
  <si>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</si>
  <si>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</si>
  <si>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</si>
  <si>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</si>
  <si>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</si>
  <si>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</si>
  <si>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</si>
  <si>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</si>
  <si>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</si>
  <si>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</si>
  <si>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</si>
  <si>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</si>
  <si>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</si>
  <si>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</si>
  <si>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</si>
  <si>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</si>
  <si>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</si>
  <si>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</si>
  <si>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</si>
  <si>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</si>
  <si>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</si>
  <si>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</si>
  <si>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</si>
  <si>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</si>
  <si>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</si>
  <si>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</si>
  <si>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</si>
  <si>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</si>
  <si>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</si>
  <si>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</si>
  <si>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</si>
  <si>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</si>
  <si>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</si>
  <si>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</si>
  <si>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</si>
  <si>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</si>
  <si>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</si>
  <si>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</si>
  <si>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</si>
  <si>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</si>
  <si>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</si>
  <si>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</si>
  <si>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</si>
  <si>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</si>
  <si>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</si>
  <si>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</si>
  <si>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</si>
  <si>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</si>
  <si>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</si>
  <si>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</si>
  <si>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</si>
  <si>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</si>
  <si>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</si>
  <si>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</si>
  <si>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</si>
  <si>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</si>
  <si>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</si>
  <si>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</si>
  <si>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</si>
  <si>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</si>
  <si>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</si>
  <si>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</si>
  <si>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</si>
  <si>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</si>
  <si>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</si>
  <si>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</si>
  <si>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</si>
  <si>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</si>
  <si>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</si>
  <si>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</si>
  <si>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</si>
  <si>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</si>
  <si>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</si>
  <si>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</si>
  <si>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</si>
  <si>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</si>
  <si>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</si>
  <si>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</si>
  <si>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</si>
  <si>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</si>
  <si>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</si>
  <si>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</si>
  <si>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</si>
  <si>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</si>
  <si>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</si>
  <si>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</si>
  <si>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</si>
  <si>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</si>
  <si>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</si>
  <si>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</si>
  <si>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</si>
  <si>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</si>
  <si>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</si>
  <si>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</si>
  <si>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</si>
  <si>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</si>
  <si>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</si>
  <si>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</si>
  <si>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</si>
  <si>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</si>
  <si>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</si>
  <si>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</si>
  <si>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</si>
  <si>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</si>
  <si>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</si>
  <si>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</si>
  <si>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</si>
  <si>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</si>
  <si>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</si>
  <si>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</si>
  <si>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</si>
  <si>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</si>
  <si>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</si>
  <si>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</si>
  <si>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</si>
  <si>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</si>
  <si>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</si>
  <si>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</si>
  <si>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</si>
  <si>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</si>
  <si>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</si>
  <si>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</si>
  <si>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</si>
  <si>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</si>
  <si>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</si>
  <si>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</si>
  <si>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</si>
  <si>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</si>
  <si>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</si>
  <si>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</si>
  <si>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</si>
  <si>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</si>
  <si>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</si>
  <si>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</si>
  <si>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</si>
  <si>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</si>
  <si>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</si>
  <si>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</si>
  <si>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</si>
  <si>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</si>
  <si>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</si>
  <si>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</si>
  <si>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</si>
  <si>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</si>
  <si>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</si>
  <si>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</si>
  <si>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</si>
  <si>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</si>
  <si>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</si>
  <si>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</si>
  <si>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</si>
  <si>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</si>
  <si>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</si>
  <si>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</si>
  <si>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</si>
  <si>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</si>
  <si>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</si>
  <si>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</si>
  <si>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</si>
  <si>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</si>
  <si>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</si>
  <si>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</si>
  <si>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</si>
  <si>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</si>
  <si>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</si>
  <si>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</si>
  <si>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</si>
  <si>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</si>
  <si>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</si>
  <si>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</si>
  <si>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</si>
  <si>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</si>
  <si>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</si>
  <si>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</si>
  <si>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</si>
  <si>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</si>
  <si>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</si>
  <si>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</si>
  <si>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</si>
  <si>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</si>
  <si>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</si>
  <si>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</si>
  <si>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</si>
  <si>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</si>
  <si>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</si>
  <si>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</si>
  <si>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</si>
  <si>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</si>
  <si>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</si>
  <si>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</si>
  <si>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</si>
  <si>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</si>
  <si>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</si>
  <si>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</si>
  <si>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</si>
  <si>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</si>
  <si>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</si>
  <si>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</si>
  <si>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</si>
  <si>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</si>
  <si>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</si>
  <si>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</si>
  <si>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</si>
  <si>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</si>
  <si>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</si>
  <si>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</si>
  <si>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</si>
  <si>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</si>
  <si>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</si>
  <si>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</si>
  <si>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</si>
  <si>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</si>
  <si>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</si>
  <si>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</si>
  <si>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</si>
  <si>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</si>
  <si>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</si>
  <si>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</si>
  <si>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</si>
  <si>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</si>
  <si>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</si>
  <si>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</si>
  <si>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</si>
  <si>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</si>
  <si>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</si>
  <si>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</si>
  <si>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</si>
  <si>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</si>
  <si>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</si>
  <si>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</si>
  <si>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</si>
  <si>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</si>
  <si>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</si>
  <si>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</si>
  <si>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</si>
  <si>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</si>
  <si>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</si>
  <si>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</si>
  <si>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</si>
  <si>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</si>
  <si>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</si>
  <si>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</si>
  <si>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</si>
  <si>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</si>
  <si>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</si>
  <si>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</si>
  <si>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</si>
  <si>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</si>
  <si>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</si>
  <si>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</si>
  <si>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</si>
  <si>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</si>
  <si>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</si>
  <si>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</si>
  <si>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</si>
  <si>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</si>
  <si>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</si>
  <si>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</si>
  <si>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</si>
  <si>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</si>
  <si>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</si>
  <si>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</si>
  <si>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</si>
  <si>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</si>
  <si>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</si>
  <si>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</si>
  <si>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</si>
  <si>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</si>
  <si>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</si>
  <si>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</si>
  <si>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</si>
  <si>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</si>
  <si>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</si>
  <si>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</si>
  <si>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</si>
  <si>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</si>
  <si>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</si>
  <si>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</si>
  <si>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</si>
  <si>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</si>
  <si>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</si>
  <si>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</si>
  <si>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</si>
  <si>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</si>
  <si>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</si>
  <si>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</si>
  <si>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</si>
  <si>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</si>
  <si>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</si>
  <si>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</si>
  <si>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</si>
  <si>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</si>
  <si>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</si>
  <si>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</si>
  <si>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</si>
  <si>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</si>
  <si>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</si>
  <si>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</si>
  <si>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</si>
  <si>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</si>
  <si>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</si>
  <si>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</si>
  <si>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</si>
  <si>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</si>
  <si>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</si>
  <si>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</si>
  <si>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</si>
  <si>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</si>
  <si>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</si>
  <si>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</si>
  <si>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</si>
  <si>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</si>
  <si>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</si>
  <si>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</si>
  <si>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</si>
  <si>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</si>
  <si>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</si>
  <si>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</si>
  <si>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</si>
  <si>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</si>
  <si>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</si>
  <si>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</si>
  <si>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</si>
  <si>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</si>
  <si>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</si>
  <si>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</si>
  <si>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</si>
  <si>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</si>
  <si>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</si>
  <si>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</si>
  <si>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</si>
  <si>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</si>
  <si>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</si>
  <si>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</si>
  <si>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</si>
  <si>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</si>
  <si>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</si>
  <si>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</si>
  <si>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</si>
  <si>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</si>
  <si>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</si>
  <si>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</si>
  <si>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</si>
  <si>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</si>
  <si>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</si>
  <si>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</si>
  <si>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</si>
  <si>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</si>
  <si>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</si>
  <si>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</si>
  <si>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</si>
  <si>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</si>
  <si>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</si>
  <si>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</si>
  <si>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</si>
  <si>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</si>
  <si>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</si>
  <si>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</si>
  <si>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</si>
  <si>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</si>
  <si>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</si>
  <si>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</si>
  <si>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</si>
  <si>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</si>
  <si>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</si>
  <si>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</si>
  <si>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</si>
  <si>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</si>
  <si>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</si>
  <si>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</si>
  <si>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</si>
  <si>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</si>
  <si>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</si>
  <si>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</si>
  <si>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</si>
  <si>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</si>
  <si>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</si>
  <si>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</si>
  <si>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</si>
  <si>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</si>
  <si>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</si>
  <si>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</si>
  <si>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</si>
  <si>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</si>
  <si>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</si>
  <si>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</si>
  <si>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</si>
  <si>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</si>
  <si>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</si>
  <si>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</si>
  <si>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</si>
  <si>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</si>
  <si>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</si>
  <si>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</si>
  <si>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</si>
  <si>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</si>
  <si>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</si>
  <si>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</si>
  <si>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</si>
  <si>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</si>
  <si>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</si>
  <si>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</si>
  <si>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</si>
  <si>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</si>
  <si>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</si>
  <si>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</si>
  <si>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</si>
  <si>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</si>
  <si>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</si>
  <si>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</si>
  <si>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</si>
  <si>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</si>
  <si>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</si>
  <si>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</si>
  <si>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</si>
  <si>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</si>
  <si>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</si>
  <si>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</si>
  <si>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</si>
  <si>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</si>
  <si>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</si>
  <si>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</si>
  <si>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</si>
  <si>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</si>
  <si>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</si>
  <si>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</si>
  <si>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</si>
  <si>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</si>
  <si>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</si>
  <si>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</si>
  <si>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</si>
  <si>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</si>
  <si>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</si>
  <si>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</si>
  <si>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</si>
  <si>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</si>
  <si>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</si>
  <si>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</si>
  <si>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</si>
  <si>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</si>
  <si>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</si>
  <si>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</si>
  <si>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</si>
  <si>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</si>
  <si>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</si>
  <si>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</si>
  <si>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</si>
  <si>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</si>
  <si>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</si>
  <si>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</si>
  <si>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</si>
  <si>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</si>
  <si>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</si>
  <si>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</si>
  <si>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</si>
  <si>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</si>
  <si>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</si>
  <si>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</si>
  <si>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</si>
  <si>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</si>
  <si>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</si>
  <si>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</si>
  <si>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</si>
  <si>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</si>
  <si>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</si>
  <si>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</si>
  <si>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</si>
  <si>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</si>
  <si>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</si>
  <si>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</si>
  <si>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</si>
  <si>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</si>
  <si>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</si>
  <si>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</si>
  <si>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</si>
  <si>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</si>
  <si>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</si>
  <si>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</si>
  <si>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</si>
  <si>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</si>
  <si>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</si>
  <si>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</si>
  <si>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</si>
  <si>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</si>
  <si>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</si>
  <si>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</si>
  <si>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</si>
  <si>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</si>
  <si>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</si>
  <si>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</si>
  <si>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</si>
  <si>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</si>
  <si>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</si>
  <si>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</si>
  <si>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</si>
  <si>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</si>
  <si>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</si>
  <si>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</si>
  <si>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</si>
  <si>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</si>
  <si>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</si>
  <si>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</si>
  <si>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</si>
  <si>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</si>
  <si>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</si>
  <si>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</si>
  <si>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</si>
  <si>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</si>
  <si>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</si>
  <si>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</si>
  <si>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</si>
  <si>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</si>
  <si>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</si>
  <si>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</si>
  <si>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</si>
  <si>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</si>
  <si>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</si>
  <si>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</si>
  <si>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</si>
  <si>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</si>
  <si>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</si>
  <si>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</si>
  <si>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</si>
  <si>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</si>
  <si>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</si>
  <si>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</si>
  <si>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</si>
  <si>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</si>
  <si>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</si>
  <si>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</si>
  <si>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</si>
  <si>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</si>
  <si>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</si>
  <si>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</si>
  <si>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</si>
  <si>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</si>
  <si>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</si>
  <si>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</si>
  <si>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</si>
  <si>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</si>
  <si>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</si>
  <si>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</si>
  <si>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</si>
  <si>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</si>
  <si>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</si>
  <si>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</si>
  <si>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</si>
  <si>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</si>
  <si>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</si>
  <si>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</si>
  <si>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</si>
  <si>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</si>
  <si>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</si>
  <si>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</si>
  <si>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</si>
  <si>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</si>
  <si>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</si>
  <si>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</si>
  <si>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</si>
  <si>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</si>
  <si>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</si>
  <si>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</si>
  <si>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</si>
  <si>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</si>
  <si>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</si>
  <si>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</si>
  <si>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</si>
  <si>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</si>
  <si>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</si>
  <si>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</si>
  <si>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</si>
  <si>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</si>
  <si>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</si>
  <si>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</si>
  <si>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</si>
  <si>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</si>
  <si>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</si>
  <si>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</si>
  <si>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</si>
  <si>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</si>
  <si>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</si>
  <si>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</si>
  <si>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</si>
  <si>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</si>
  <si>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</si>
  <si>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</si>
  <si>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</si>
  <si>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</si>
  <si>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</si>
  <si>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</si>
  <si>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</si>
  <si>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</si>
  <si>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</si>
  <si>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</si>
  <si>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</si>
  <si>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</si>
  <si>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</si>
  <si>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</si>
  <si>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</si>
  <si>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</si>
  <si>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</si>
  <si>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</si>
  <si>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</si>
  <si>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</si>
  <si>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</si>
  <si>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</si>
  <si>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</si>
  <si>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</si>
  <si>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</si>
  <si>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</si>
  <si>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</si>
  <si>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</si>
  <si>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</si>
  <si>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</si>
  <si>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</si>
  <si>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</si>
  <si>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</si>
  <si>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</si>
  <si>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</si>
  <si>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</si>
  <si>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</si>
  <si>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</si>
  <si>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</si>
  <si>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</si>
  <si>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</si>
  <si>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</si>
  <si>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</si>
  <si>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</si>
  <si>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</si>
  <si>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</si>
  <si>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</si>
  <si>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</si>
  <si>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</si>
  <si>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</si>
  <si>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</si>
  <si>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</si>
  <si>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</si>
  <si>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</si>
  <si>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</si>
  <si>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</si>
  <si>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</si>
  <si>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</si>
  <si>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</si>
  <si>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</si>
  <si>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</si>
  <si>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</si>
  <si>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</si>
  <si>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</si>
  <si>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</si>
  <si>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</si>
  <si>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</si>
  <si>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</si>
  <si>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</si>
  <si>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</si>
  <si>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</si>
  <si>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</si>
  <si>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</si>
  <si>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</si>
  <si>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</si>
  <si>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</si>
  <si>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</si>
  <si>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</si>
  <si>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</si>
  <si>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</si>
  <si>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</si>
  <si>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</si>
  <si>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</si>
  <si>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</si>
  <si>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</si>
  <si>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</si>
  <si>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</si>
  <si>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</si>
  <si>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</si>
  <si>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</si>
  <si>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</si>
  <si>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</si>
  <si>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</si>
  <si>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</si>
  <si>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</si>
  <si>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</si>
  <si>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</si>
  <si>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</si>
  <si>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</si>
  <si>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</si>
  <si>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</si>
  <si>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</si>
  <si>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</si>
  <si>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</si>
  <si>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</si>
  <si>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</si>
  <si>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</si>
  <si>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</si>
  <si>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</si>
  <si>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</si>
  <si>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</si>
  <si>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</si>
  <si>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</si>
  <si>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</si>
  <si>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</si>
  <si>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</si>
  <si>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</si>
  <si>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</si>
  <si>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</si>
  <si>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</si>
  <si>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</si>
  <si>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</si>
  <si>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</si>
  <si>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</si>
  <si>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</si>
  <si>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</si>
  <si>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</si>
  <si>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</si>
  <si>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</si>
  <si>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</si>
  <si>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</si>
  <si>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</si>
  <si>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</si>
  <si>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</si>
  <si>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</si>
  <si>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</si>
  <si>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</si>
  <si>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</si>
  <si>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</si>
  <si>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</si>
  <si>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</si>
  <si>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</si>
  <si>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</si>
  <si>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</si>
  <si>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</si>
  <si>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</si>
  <si>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</si>
  <si>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</si>
  <si>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</si>
  <si>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</si>
  <si>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</si>
  <si>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</si>
  <si>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</si>
  <si>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</si>
  <si>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</si>
  <si>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</si>
  <si>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</si>
  <si>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</si>
  <si>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</si>
  <si>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</si>
  <si>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</si>
  <si>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</si>
  <si>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</si>
  <si>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</si>
  <si>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</si>
  <si>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</si>
  <si>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</si>
  <si>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</si>
  <si>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</si>
  <si>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</si>
  <si>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</si>
  <si>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</si>
  <si>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</si>
  <si>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</si>
  <si>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</si>
  <si>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</si>
  <si>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</si>
  <si>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</si>
  <si>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</si>
  <si>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</si>
  <si>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</si>
  <si>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</si>
  <si>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</si>
  <si>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</si>
  <si>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</si>
  <si>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</si>
  <si>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</si>
  <si>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</si>
  <si>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</si>
  <si>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</si>
  <si>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</si>
  <si>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</si>
  <si>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</si>
  <si>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</si>
  <si>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</si>
  <si>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</si>
  <si>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</si>
  <si>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</si>
  <si>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</si>
  <si>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</si>
  <si>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</si>
  <si>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</si>
  <si>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</si>
  <si>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</si>
  <si>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</si>
  <si>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</si>
  <si>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</si>
  <si>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</si>
  <si>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</si>
  <si>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</si>
  <si>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</si>
  <si>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</si>
  <si>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</si>
  <si>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</si>
  <si>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</si>
  <si>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</si>
  <si>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</si>
  <si>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</si>
  <si>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</si>
  <si>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</si>
  <si>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</si>
  <si>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</si>
  <si>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</si>
  <si>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</si>
  <si>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</si>
  <si>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</si>
  <si>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</si>
  <si>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</si>
  <si>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</si>
  <si>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</si>
  <si>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</si>
  <si>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</si>
  <si>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</si>
  <si>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</si>
  <si>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</si>
  <si>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</si>
  <si>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</si>
  <si>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</si>
  <si>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</si>
  <si>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</si>
  <si>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</si>
  <si>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</si>
  <si>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</si>
  <si>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</si>
  <si>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</si>
  <si>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</si>
  <si>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</si>
  <si>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</si>
  <si>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</si>
  <si>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</si>
  <si>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</si>
  <si>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</si>
  <si>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</si>
  <si>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</si>
  <si>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</si>
  <si>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</si>
  <si>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</si>
  <si>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</si>
  <si>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</si>
  <si>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</si>
  <si>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</si>
  <si>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</si>
  <si>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</si>
  <si>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</si>
  <si>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</si>
  <si>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</si>
  <si>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</si>
  <si>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</si>
  <si>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</si>
  <si>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</si>
  <si>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</si>
  <si>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</si>
  <si>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</si>
  <si>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</si>
  <si>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</si>
  <si>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</si>
  <si>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</si>
  <si>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</si>
  <si>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</si>
  <si>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</si>
  <si>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</si>
  <si>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</si>
  <si>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</si>
  <si>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</si>
  <si>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</si>
  <si>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</si>
  <si>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</si>
  <si>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</si>
  <si>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</si>
  <si>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</si>
  <si>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</si>
  <si>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</si>
  <si>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</si>
  <si>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</si>
  <si>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</si>
  <si>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</si>
  <si>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</si>
  <si>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</si>
  <si>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</si>
  <si>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</si>
  <si>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</si>
  <si>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</si>
  <si>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</si>
  <si>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</si>
  <si>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</si>
  <si>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</si>
  <si>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</si>
  <si>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</si>
  <si>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</si>
  <si>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</si>
  <si>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</si>
  <si>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</si>
  <si>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</si>
  <si>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</si>
  <si>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</si>
  <si>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</si>
  <si>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</si>
  <si>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</si>
  <si>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</si>
  <si>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</si>
  <si>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</si>
  <si>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</si>
  <si>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</si>
  <si>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</si>
  <si>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</si>
  <si>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</si>
  <si>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</si>
  <si>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</si>
  <si>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</si>
  <si>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</si>
  <si>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</si>
  <si>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</si>
  <si>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</si>
  <si>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</si>
  <si>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</si>
  <si>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</si>
  <si>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</si>
  <si>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</si>
  <si>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</si>
  <si>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</si>
  <si>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</si>
  <si>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</si>
  <si>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</si>
  <si>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</si>
  <si>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</si>
  <si>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</si>
  <si>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</si>
  <si>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</si>
  <si>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</si>
  <si>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</si>
  <si>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</si>
  <si>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</si>
  <si>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</si>
  <si>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</si>
  <si>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</si>
  <si>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</si>
  <si>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</si>
  <si>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</si>
  <si>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</si>
  <si>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</si>
  <si>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</si>
  <si>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</si>
  <si>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</si>
  <si>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</si>
  <si>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</si>
  <si>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</si>
  <si>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</si>
  <si>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</si>
  <si>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</si>
  <si>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</si>
  <si>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</si>
  <si>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</si>
  <si>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</si>
  <si>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</si>
  <si>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</si>
  <si>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</si>
  <si>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</si>
  <si>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</si>
  <si>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</si>
  <si>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</si>
  <si>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</si>
  <si>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</si>
  <si>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</si>
  <si>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</si>
  <si>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</si>
  <si>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</si>
  <si>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</si>
  <si>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</si>
  <si>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</si>
  <si>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</si>
  <si>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</si>
  <si>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</si>
  <si>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</si>
  <si>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</si>
  <si>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</si>
  <si>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</si>
  <si>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</si>
  <si>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</si>
  <si>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</si>
  <si>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</si>
  <si>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</si>
  <si>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</si>
  <si>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</si>
  <si>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</si>
  <si>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</si>
  <si>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</si>
  <si>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</si>
  <si>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</si>
  <si>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</si>
  <si>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</si>
  <si>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</si>
  <si>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</si>
  <si>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</si>
  <si>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</si>
  <si>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</si>
  <si>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</si>
  <si>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</si>
  <si>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</si>
  <si>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</si>
  <si>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</si>
  <si>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</si>
  <si>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</si>
  <si>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</si>
  <si>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</si>
  <si>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</si>
  <si>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</si>
  <si>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</si>
  <si>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</si>
  <si>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</si>
  <si>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</si>
  <si>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</si>
  <si>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</si>
  <si>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</si>
  <si>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</si>
  <si>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</si>
  <si>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</si>
  <si>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</si>
  <si>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</si>
  <si>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</si>
  <si>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</si>
  <si>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</si>
  <si>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</si>
  <si>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</si>
  <si>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</si>
  <si>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</si>
  <si>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</si>
  <si>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</si>
  <si>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</si>
  <si>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</si>
  <si>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</si>
  <si>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</si>
  <si>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</si>
  <si>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</si>
  <si>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</si>
  <si>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</si>
  <si>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</si>
  <si>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</si>
  <si>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</si>
  <si>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</si>
  <si>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</si>
  <si>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</si>
  <si>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</si>
  <si>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</si>
  <si>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</si>
  <si>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</si>
  <si>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</si>
  <si>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</si>
  <si>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</si>
  <si>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</si>
  <si>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</si>
  <si>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</si>
  <si>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</si>
  <si>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</si>
  <si>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</si>
  <si>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</si>
  <si>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</si>
  <si>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</si>
  <si>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</si>
  <si>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</si>
  <si>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</si>
  <si>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</si>
  <si>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</si>
  <si>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</si>
  <si>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</si>
  <si>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</si>
  <si>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</si>
  <si>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</si>
  <si>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</si>
  <si>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</si>
  <si>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</si>
  <si>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</si>
  <si>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</si>
  <si>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</si>
  <si>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</si>
  <si>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</si>
  <si>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</si>
  <si>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</si>
  <si>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</si>
  <si>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</si>
  <si>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</si>
  <si>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</si>
  <si>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</si>
  <si>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</si>
  <si>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</si>
  <si>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</si>
  <si>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</si>
  <si>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</si>
  <si>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</si>
  <si>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</si>
  <si>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</si>
  <si>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</si>
  <si>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</si>
  <si>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</si>
  <si>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</si>
  <si>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</si>
  <si>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</si>
  <si>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</si>
  <si>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</si>
  <si>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</si>
  <si>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</si>
  <si>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</si>
  <si>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</si>
  <si>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</si>
  <si>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</si>
  <si>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</si>
  <si>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</si>
  <si>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</si>
  <si>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</si>
  <si>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</si>
  <si>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</si>
  <si>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</si>
  <si>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</si>
  <si>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</si>
  <si>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</si>
  <si>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</si>
  <si>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</si>
  <si>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</si>
  <si>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</si>
  <si>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</si>
  <si>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</si>
  <si>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</si>
  <si>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</si>
  <si>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</si>
  <si>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</si>
  <si>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</si>
  <si>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</si>
  <si>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</si>
  <si>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</si>
  <si>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</si>
  <si>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</si>
  <si>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</si>
  <si>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</si>
  <si>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</si>
  <si>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</si>
  <si>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</si>
  <si>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</si>
  <si>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</si>
  <si>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</si>
  <si>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</si>
  <si>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</si>
  <si>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</si>
  <si>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</si>
  <si>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</si>
  <si>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</si>
  <si>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</si>
  <si>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</si>
  <si>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</si>
  <si>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</si>
  <si>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</si>
  <si>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</si>
  <si>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</si>
  <si>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</si>
  <si>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</si>
  <si>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</si>
  <si>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</si>
  <si>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</si>
  <si>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</si>
  <si>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</si>
  <si>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</si>
  <si>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</si>
  <si>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</si>
  <si>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</si>
  <si>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</si>
  <si>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</si>
  <si>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</si>
  <si>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</si>
  <si>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</si>
  <si>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</si>
  <si>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</si>
  <si>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</si>
  <si>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</si>
  <si>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</si>
  <si>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</si>
  <si>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</si>
  <si>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</si>
  <si>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</si>
  <si>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</si>
  <si>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</si>
  <si>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</si>
  <si>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</si>
  <si>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</si>
  <si>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</si>
  <si>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</si>
  <si>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</si>
  <si>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</si>
  <si>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</si>
  <si>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</si>
  <si>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</si>
  <si>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</si>
  <si>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</si>
  <si>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</si>
  <si>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</si>
  <si>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</si>
  <si>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</si>
  <si>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</si>
  <si>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</si>
  <si>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</si>
  <si>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</si>
  <si>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</si>
  <si>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</si>
  <si>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</si>
  <si>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</si>
  <si>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</si>
  <si>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</si>
  <si>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</si>
  <si>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</si>
  <si>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</si>
  <si>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</si>
  <si>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</si>
  <si>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</si>
  <si>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</si>
  <si>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</si>
  <si>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</si>
  <si>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</si>
  <si>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</si>
  <si>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</si>
  <si>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</si>
  <si>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</si>
  <si>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</si>
  <si>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</si>
  <si>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</si>
  <si>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</si>
  <si>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</si>
  <si>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</si>
  <si>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</si>
  <si>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</si>
  <si>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</si>
  <si>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</si>
  <si>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</si>
  <si>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</si>
  <si>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</si>
  <si>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</si>
  <si>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</si>
  <si>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</si>
  <si>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</si>
  <si>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</si>
  <si>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</si>
  <si>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</si>
  <si>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</si>
  <si>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</si>
  <si>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</si>
  <si>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</si>
  <si>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</si>
  <si>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</si>
  <si>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</si>
  <si>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</si>
  <si>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</si>
  <si>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</si>
  <si>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</si>
  <si>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</si>
  <si>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</si>
  <si>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</si>
  <si>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</si>
  <si>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</si>
  <si>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</si>
  <si>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</si>
  <si>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</si>
  <si>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</si>
  <si>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</si>
  <si>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</si>
  <si>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</si>
  <si>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</si>
  <si>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</si>
  <si>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</si>
  <si>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</si>
  <si>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</si>
  <si>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</si>
  <si>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</si>
  <si>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</si>
  <si>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</si>
  <si>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</si>
  <si>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</si>
  <si>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</si>
  <si>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</si>
  <si>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</si>
  <si>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</si>
  <si>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</si>
  <si>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</si>
  <si>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</si>
  <si>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</si>
  <si>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</si>
  <si>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</si>
  <si>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</si>
  <si>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</si>
  <si>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</si>
  <si>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</si>
  <si>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</si>
  <si>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</si>
  <si>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</si>
  <si>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</si>
  <si>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</si>
  <si>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</si>
  <si>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</si>
  <si>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</si>
  <si>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</si>
  <si>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</si>
  <si>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</si>
  <si>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</si>
  <si>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</si>
  <si>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</si>
  <si>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</si>
  <si>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</si>
  <si>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</si>
  <si>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</si>
  <si>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</si>
  <si>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</si>
  <si>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</si>
  <si>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</si>
  <si>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</si>
  <si>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</si>
  <si>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</si>
  <si>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</si>
  <si>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</si>
  <si>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</si>
  <si>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</si>
  <si>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</si>
  <si>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</si>
  <si>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</si>
  <si>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</si>
  <si>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</si>
  <si>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</si>
  <si>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</si>
  <si>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</si>
  <si>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</si>
  <si>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</si>
  <si>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</si>
  <si>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</si>
  <si>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</si>
  <si>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</si>
  <si>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</si>
  <si>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</si>
  <si>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</si>
  <si>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</si>
  <si>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</si>
  <si>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</si>
  <si>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</si>
  <si>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</si>
  <si>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</si>
  <si>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</si>
  <si>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</si>
  <si>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</si>
  <si>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</si>
  <si>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</si>
  <si>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</si>
  <si>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</si>
  <si>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</si>
  <si>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</si>
  <si>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</si>
  <si>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</si>
  <si>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</si>
  <si>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</si>
  <si>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</si>
  <si>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</si>
  <si>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</si>
  <si>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</si>
  <si>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</si>
  <si>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</si>
  <si>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</si>
  <si>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</si>
  <si>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</si>
  <si>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</si>
  <si>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</si>
  <si>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</si>
  <si>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</si>
  <si>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</si>
  <si>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</si>
  <si>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</si>
  <si>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</si>
  <si>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</si>
  <si>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</si>
  <si>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</si>
  <si>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</si>
  <si>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</si>
  <si>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</si>
  <si>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</si>
  <si>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</si>
  <si>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</si>
  <si>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</si>
  <si>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</si>
  <si>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</si>
  <si>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</si>
  <si>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</si>
  <si>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</si>
  <si>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</si>
  <si>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</si>
  <si>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</si>
  <si>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</si>
  <si>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</si>
  <si>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</si>
  <si>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</si>
  <si>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</si>
  <si>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</si>
  <si>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</si>
  <si>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</si>
  <si>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</si>
  <si>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</si>
  <si>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</si>
  <si>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</si>
  <si>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</si>
  <si>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</si>
  <si>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</si>
  <si>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</si>
  <si>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</si>
  <si>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</si>
  <si>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</si>
  <si>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</si>
  <si>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</si>
  <si>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</si>
  <si>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</si>
  <si>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</si>
  <si>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</si>
  <si>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</si>
  <si>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</si>
  <si>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</si>
  <si>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</si>
  <si>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</si>
  <si>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</si>
  <si>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</si>
  <si>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</si>
  <si>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</si>
  <si>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</si>
  <si>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</si>
  <si>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</si>
  <si>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</si>
  <si>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</si>
  <si>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</si>
  <si>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</si>
  <si>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</si>
  <si>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</si>
  <si>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</si>
  <si>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</si>
  <si>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</si>
  <si>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</si>
  <si>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</si>
  <si>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</si>
  <si>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</si>
  <si>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</si>
  <si>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</si>
  <si>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</si>
  <si>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</si>
  <si>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</si>
  <si>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</si>
  <si>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</si>
  <si>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</si>
  <si>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</si>
  <si>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</si>
  <si>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</si>
  <si>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</si>
  <si>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</si>
  <si>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</si>
  <si>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</si>
  <si>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</si>
  <si>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</si>
  <si>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</si>
  <si>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</si>
  <si>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</si>
  <si>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</si>
  <si>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</si>
  <si>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</si>
  <si>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</si>
  <si>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</si>
  <si>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</si>
  <si>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</si>
  <si>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</si>
  <si>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</si>
  <si>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</si>
  <si>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</si>
  <si>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</si>
  <si>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</si>
  <si>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</si>
  <si>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</si>
  <si>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</si>
  <si>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</si>
  <si>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</si>
  <si>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</si>
  <si>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</si>
  <si>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</si>
  <si>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</si>
  <si>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</si>
  <si>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</si>
  <si>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</si>
  <si>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</si>
  <si>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</si>
  <si>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</si>
  <si>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</si>
  <si>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</si>
  <si>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</si>
  <si>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</si>
  <si>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</si>
  <si>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</si>
  <si>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</si>
  <si>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</si>
  <si>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</si>
  <si>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</si>
  <si>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</si>
  <si>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</si>
  <si>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</si>
  <si>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</si>
  <si>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</si>
  <si>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</si>
  <si>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</si>
  <si>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</si>
  <si>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</si>
  <si>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</si>
  <si>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</si>
  <si>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</si>
  <si>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</si>
  <si>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</si>
  <si>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</si>
  <si>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</si>
  <si>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</si>
  <si>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</si>
  <si>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</si>
  <si>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</si>
  <si>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</si>
  <si>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</si>
  <si>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</si>
  <si>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</si>
  <si>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</si>
  <si>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</si>
  <si>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</si>
  <si>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</si>
  <si>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</si>
  <si>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</si>
  <si>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</si>
  <si>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</si>
  <si>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</si>
  <si>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</si>
  <si>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</si>
  <si>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</si>
  <si>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</si>
  <si>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</si>
  <si>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</si>
  <si>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</si>
  <si>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</si>
  <si>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</si>
  <si>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</si>
  <si>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</si>
  <si>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</si>
  <si>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</si>
  <si>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</si>
  <si>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</si>
  <si>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</si>
  <si>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</si>
  <si>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</si>
  <si>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</si>
  <si>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</si>
  <si>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</si>
  <si>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</si>
  <si>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</si>
  <si>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</si>
  <si>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</si>
  <si>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</si>
  <si>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</si>
  <si>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</si>
  <si>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</si>
  <si>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</si>
  <si>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</si>
  <si>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</si>
  <si>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</si>
  <si>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</si>
  <si>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</si>
  <si>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</si>
  <si>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</si>
  <si>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</si>
  <si>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</si>
  <si>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</si>
  <si>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</si>
  <si>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</si>
  <si>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</si>
  <si>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</si>
  <si>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</si>
  <si>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</si>
  <si>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</si>
  <si>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</si>
  <si>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</si>
  <si>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</si>
  <si>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</si>
  <si>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</si>
  <si>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</si>
  <si>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</si>
  <si>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</si>
  <si>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</si>
  <si>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</si>
  <si>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</si>
  <si>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</si>
  <si>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</si>
  <si>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</si>
  <si>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</si>
  <si>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</si>
  <si>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</si>
  <si>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</si>
  <si>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</si>
  <si>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</si>
  <si>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</si>
  <si>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</si>
  <si>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</si>
  <si>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</si>
  <si>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</si>
  <si>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</si>
  <si>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</si>
  <si>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</si>
  <si>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</si>
  <si>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</si>
  <si>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</si>
  <si>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</si>
  <si>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</si>
  <si>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</si>
  <si>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</si>
  <si>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</si>
  <si>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</si>
  <si>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</si>
  <si>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</si>
  <si>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</si>
  <si>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</si>
  <si>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</si>
  <si>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</si>
  <si>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</si>
  <si>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</si>
  <si>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</si>
  <si>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</si>
  <si>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</si>
  <si>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</si>
  <si>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</si>
  <si>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</si>
  <si>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</si>
  <si>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</si>
  <si>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</si>
  <si>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</si>
  <si>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</si>
  <si>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</si>
  <si>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</si>
  <si>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</si>
  <si>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</si>
  <si>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</si>
  <si>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</si>
  <si>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</si>
  <si>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</si>
  <si>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</si>
  <si>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</si>
  <si>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</si>
  <si>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</si>
  <si>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</si>
  <si>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</si>
  <si>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</si>
  <si>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</si>
  <si>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</si>
  <si>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</si>
  <si>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</si>
  <si>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</si>
  <si>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</si>
  <si>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</si>
  <si>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</si>
  <si>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</si>
  <si>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</si>
  <si>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</si>
  <si>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</si>
  <si>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</si>
  <si>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</si>
  <si>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</si>
  <si>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</si>
  <si>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</si>
  <si>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</si>
  <si>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</si>
  <si>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</si>
  <si>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</si>
  <si>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</si>
  <si>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</si>
  <si>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</si>
  <si>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</si>
  <si>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</si>
  <si>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</si>
  <si>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</si>
  <si>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</si>
  <si>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</si>
  <si>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</si>
  <si>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</si>
  <si>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</si>
  <si>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</si>
  <si>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</si>
  <si>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</si>
  <si>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</si>
  <si>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</si>
  <si>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</si>
  <si>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</si>
  <si>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</si>
  <si>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</si>
  <si>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</si>
  <si>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</si>
  <si>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</si>
  <si>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</si>
  <si>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</si>
  <si>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</si>
  <si>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</si>
  <si>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</si>
  <si>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</si>
  <si>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</si>
  <si>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</si>
  <si>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</si>
  <si>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</si>
  <si>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</si>
  <si>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</si>
  <si>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</si>
  <si>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</si>
  <si>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</si>
  <si>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</si>
  <si>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</si>
  <si>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</si>
  <si>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</si>
  <si>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</si>
  <si>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</si>
  <si>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</si>
  <si>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</si>
  <si>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</si>
  <si>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</si>
  <si>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</si>
  <si>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</si>
  <si>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</si>
  <si>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</si>
  <si>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</si>
  <si>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</si>
  <si>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</si>
  <si>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</si>
  <si>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</si>
  <si>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</si>
  <si>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</si>
  <si>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</si>
  <si>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</si>
  <si>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</si>
  <si>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</si>
  <si>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</si>
  <si>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</si>
  <si>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</si>
  <si>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</si>
  <si>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</si>
  <si>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</si>
  <si>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</si>
  <si>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</si>
  <si>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</si>
  <si>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</si>
  <si>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</si>
  <si>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</si>
  <si>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</si>
  <si>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</si>
  <si>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</si>
  <si>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</si>
  <si>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</si>
  <si>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</si>
  <si>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</si>
  <si>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</si>
  <si>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</si>
  <si>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</si>
  <si>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</si>
  <si>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</si>
  <si>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</si>
  <si>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</si>
  <si>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</si>
  <si>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</si>
  <si>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</si>
  <si>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</si>
  <si>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</si>
  <si>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</si>
  <si>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</si>
  <si>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</si>
  <si>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</si>
  <si>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</si>
  <si>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</si>
  <si>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</si>
  <si>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</si>
  <si>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</si>
  <si>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</si>
  <si>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</si>
  <si>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</si>
  <si>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</si>
  <si>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</si>
  <si>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</si>
  <si>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</si>
  <si>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</si>
  <si>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</si>
  <si>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</si>
  <si>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</si>
  <si>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</si>
  <si>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</si>
  <si>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</si>
  <si>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</si>
  <si>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</si>
  <si>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</si>
  <si>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</si>
  <si>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</si>
  <si>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</si>
  <si>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</si>
  <si>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</si>
  <si>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</si>
  <si>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</si>
  <si>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</si>
  <si>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</si>
  <si>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</si>
  <si>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</si>
  <si>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</si>
  <si>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</si>
  <si>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</si>
  <si>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</si>
  <si>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</si>
  <si>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</si>
  <si>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</si>
  <si>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</si>
  <si>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</si>
  <si>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</si>
  <si>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</si>
  <si>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</si>
  <si>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</si>
  <si>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</si>
  <si>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</si>
  <si>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</si>
  <si>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</si>
  <si>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</si>
  <si>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</si>
  <si>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</si>
  <si>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</si>
  <si>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</si>
  <si>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</si>
  <si>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</si>
  <si>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</si>
  <si>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</si>
  <si>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</si>
  <si>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</si>
  <si>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</si>
  <si>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</si>
  <si>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</si>
  <si>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</si>
  <si>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</si>
  <si>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</si>
  <si>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</si>
  <si>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</si>
  <si>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</si>
  <si>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</si>
  <si>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</si>
  <si>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</si>
  <si>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</si>
  <si>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</si>
  <si>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</si>
  <si>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</si>
  <si>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</si>
  <si>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</si>
  <si>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</si>
  <si>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</si>
  <si>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</si>
  <si>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</si>
  <si>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</si>
  <si>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</si>
  <si>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</si>
  <si>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</si>
  <si>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</si>
  <si>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</si>
  <si>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</si>
  <si>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</si>
  <si>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</si>
  <si>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</si>
  <si>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</si>
  <si>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</si>
  <si>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</si>
  <si>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</si>
  <si>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</si>
  <si>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</si>
  <si>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</si>
  <si>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</si>
  <si>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</si>
  <si>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</si>
  <si>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</si>
  <si>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</si>
  <si>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</si>
  <si>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</si>
  <si>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</si>
  <si>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</si>
  <si>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</si>
  <si>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</si>
  <si>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</si>
  <si>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</si>
  <si>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</si>
  <si>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</si>
  <si>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</si>
  <si>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</si>
  <si>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</si>
  <si>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</si>
  <si>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</si>
  <si>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</si>
  <si>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</si>
  <si>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</si>
  <si>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</si>
  <si>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</si>
  <si>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</si>
  <si>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</si>
  <si>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</si>
  <si>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</si>
  <si>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</si>
  <si>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</si>
  <si>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</si>
  <si>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</si>
  <si>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</si>
  <si>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</si>
  <si>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</si>
  <si>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</si>
  <si>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</si>
  <si>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</si>
  <si>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</si>
  <si>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</si>
  <si>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</si>
  <si>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</si>
  <si>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</si>
  <si>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</si>
  <si>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</si>
  <si>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</si>
  <si>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</si>
  <si>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</si>
  <si>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</si>
  <si>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</si>
  <si>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</si>
  <si>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</si>
  <si>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</si>
  <si>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</si>
  <si>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</si>
  <si>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</si>
  <si>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</si>
  <si>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</si>
  <si>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</si>
  <si>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</si>
  <si>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</si>
  <si>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</si>
  <si>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</si>
  <si>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</si>
  <si>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</si>
  <si>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</si>
  <si>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</si>
  <si>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</si>
  <si>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</si>
  <si>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</si>
  <si>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</si>
  <si>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</si>
  <si>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</si>
  <si>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</si>
  <si>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</si>
  <si>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</si>
  <si>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</si>
  <si>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</si>
  <si>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</si>
  <si>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</si>
  <si>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</si>
  <si>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</si>
  <si>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</si>
  <si>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</si>
  <si>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</si>
  <si>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</si>
  <si>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</si>
  <si>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</si>
  <si>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</si>
  <si>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</si>
  <si>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</si>
  <si>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</si>
  <si>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</si>
  <si>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</si>
  <si>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</si>
  <si>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</si>
  <si>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</si>
  <si>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</si>
  <si>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</si>
  <si>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</si>
  <si>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</si>
  <si>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</si>
  <si>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</si>
  <si>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</si>
  <si>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</si>
  <si>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</si>
  <si>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</si>
  <si>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</si>
  <si>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</si>
  <si>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</si>
  <si>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</si>
  <si>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</si>
  <si>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</si>
  <si>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</si>
  <si>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</si>
  <si>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</si>
  <si>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</si>
  <si>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</si>
  <si>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</si>
  <si>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</si>
  <si>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</si>
  <si>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</si>
  <si>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</si>
  <si>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</si>
  <si>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</si>
  <si>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</si>
  <si>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</si>
  <si>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</si>
  <si>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</si>
  <si>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</si>
  <si>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</si>
  <si>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</si>
  <si>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</si>
  <si>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</si>
  <si>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</si>
  <si>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</si>
  <si>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</si>
  <si>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</si>
  <si>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</si>
  <si>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</si>
  <si>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</si>
  <si>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</si>
  <si>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</si>
  <si>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</si>
  <si>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</si>
  <si>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</si>
  <si>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</si>
  <si>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</si>
  <si>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</si>
  <si>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</si>
  <si>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</si>
  <si>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</si>
  <si>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</si>
  <si>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</si>
  <si>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</si>
  <si>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</si>
  <si>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</si>
  <si>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</si>
  <si>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</si>
  <si>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</si>
  <si>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</si>
  <si>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</si>
  <si>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</si>
  <si>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</si>
  <si>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</si>
  <si>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</si>
  <si>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</si>
  <si>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</si>
  <si>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</si>
  <si>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</si>
  <si>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</si>
  <si>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</si>
  <si>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</si>
  <si>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</si>
  <si>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</si>
  <si>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</si>
  <si>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</si>
  <si>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</si>
  <si>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</si>
  <si>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</si>
  <si>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</si>
  <si>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</si>
  <si>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</si>
  <si>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</si>
  <si>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</si>
  <si>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</si>
  <si>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</si>
  <si>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</si>
  <si>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</si>
  <si>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</si>
  <si>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</si>
  <si>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</si>
  <si>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</si>
  <si>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</si>
  <si>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</si>
  <si>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</si>
  <si>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</si>
  <si>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</si>
  <si>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</si>
  <si>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</si>
  <si>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</si>
  <si>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</si>
  <si>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</si>
  <si>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</si>
  <si>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</si>
  <si>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</si>
  <si>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</si>
  <si>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</si>
  <si>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</si>
  <si>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</si>
  <si>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</si>
  <si>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</si>
  <si>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</si>
  <si>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</si>
  <si>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</si>
  <si>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</si>
  <si>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</si>
  <si>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</si>
  <si>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</si>
  <si>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</si>
  <si>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</si>
  <si>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</si>
  <si>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</si>
  <si>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</si>
  <si>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</si>
  <si>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</si>
  <si>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</si>
  <si>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</si>
  <si>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</si>
  <si>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</si>
  <si>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</si>
  <si>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</si>
  <si>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</si>
  <si>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</si>
  <si>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</si>
  <si>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</si>
  <si>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</si>
  <si>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</si>
  <si>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</si>
  <si>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</si>
  <si>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</si>
  <si>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</si>
  <si>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</si>
  <si>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</si>
  <si>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</si>
  <si>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</si>
  <si>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</si>
  <si>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</si>
  <si>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</si>
  <si>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</si>
  <si>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</si>
  <si>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</si>
  <si>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</si>
  <si>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</si>
  <si>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</si>
  <si>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</si>
  <si>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</si>
  <si>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</si>
  <si>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</si>
  <si>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</si>
  <si>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</si>
  <si>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</si>
  <si>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</si>
  <si>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</si>
  <si>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</si>
  <si>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</si>
  <si>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</si>
  <si>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</si>
  <si>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</si>
  <si>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</si>
  <si>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</si>
  <si>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</si>
  <si>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</si>
  <si>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</si>
  <si>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</si>
  <si>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</si>
  <si>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</si>
  <si>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</si>
  <si>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</si>
  <si>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</si>
  <si>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</si>
  <si>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</si>
  <si>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</si>
  <si>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</si>
  <si>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</si>
  <si>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</si>
  <si>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</si>
  <si>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</si>
  <si>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</si>
  <si>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</si>
  <si>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</si>
  <si>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</si>
  <si>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</si>
  <si>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</si>
  <si>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</si>
  <si>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</si>
  <si>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</si>
  <si>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</si>
  <si>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</si>
  <si>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</si>
  <si>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</si>
  <si>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</si>
  <si>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</si>
  <si>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</si>
  <si>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</si>
  <si>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</si>
  <si>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</si>
  <si>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</si>
  <si>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</si>
  <si>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</si>
  <si>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</si>
  <si>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</si>
  <si>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</si>
  <si>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</si>
  <si>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</si>
  <si>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</si>
  <si>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</si>
  <si>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</si>
  <si>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</si>
  <si>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</si>
  <si>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</si>
  <si>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</si>
  <si>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</si>
  <si>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</si>
  <si>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</si>
  <si>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</si>
  <si>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</si>
  <si>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</si>
  <si>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</si>
  <si>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</si>
  <si>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</si>
  <si>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</si>
  <si>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</si>
  <si>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</si>
  <si>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</si>
  <si>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</si>
  <si>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</si>
  <si>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</si>
  <si>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</si>
  <si>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</si>
  <si>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</si>
  <si>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</si>
  <si>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</si>
  <si>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</si>
  <si>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</si>
  <si>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</si>
  <si>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</si>
  <si>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</si>
  <si>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</si>
  <si>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</si>
  <si>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</si>
  <si>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</si>
  <si>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</si>
  <si>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</si>
  <si>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</si>
  <si>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</si>
  <si>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</si>
  <si>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</si>
  <si>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</si>
  <si>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</si>
  <si>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</si>
  <si>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</si>
  <si>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</si>
  <si>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</si>
  <si>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</si>
  <si>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</si>
  <si>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</si>
  <si>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</si>
  <si>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</si>
  <si>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</si>
  <si>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</si>
  <si>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</si>
  <si>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</si>
  <si>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</si>
  <si>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</si>
  <si>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</si>
  <si>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</si>
  <si>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</si>
  <si>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</si>
  <si>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</si>
  <si>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</si>
  <si>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</si>
  <si>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</si>
  <si>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</si>
  <si>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</si>
  <si>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</si>
  <si>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</si>
  <si>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</si>
  <si>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</si>
  <si>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</si>
  <si>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</si>
  <si>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</si>
  <si>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</si>
  <si>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</si>
  <si>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</si>
  <si>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</si>
  <si>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</si>
  <si>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</si>
  <si>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</si>
  <si>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</si>
  <si>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</si>
  <si>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</si>
  <si>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</si>
  <si>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</si>
  <si>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</si>
  <si>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</si>
  <si>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</si>
  <si>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</si>
  <si>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</si>
  <si>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</si>
  <si>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</si>
  <si>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</si>
  <si>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</si>
  <si>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</si>
  <si>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</si>
  <si>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</si>
  <si>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</si>
  <si>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</si>
  <si>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</si>
  <si>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</si>
  <si>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</si>
  <si>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</si>
  <si>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</si>
  <si>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</si>
  <si>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</si>
  <si>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</si>
  <si>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</si>
  <si>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</si>
  <si>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</si>
  <si>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</si>
  <si>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</si>
  <si>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</si>
  <si>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</si>
  <si>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</si>
  <si>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</si>
  <si>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</si>
  <si>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</si>
  <si>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</si>
  <si>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</si>
  <si>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</si>
  <si>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</si>
  <si>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</si>
  <si>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</si>
  <si>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</si>
  <si>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</si>
  <si>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</si>
  <si>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</si>
  <si>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</si>
  <si>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</si>
  <si>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</si>
  <si>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</si>
  <si>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</si>
  <si>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</si>
  <si>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</si>
  <si>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</si>
  <si>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</si>
  <si>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</si>
  <si>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</si>
  <si>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</si>
  <si>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</si>
  <si>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</si>
  <si>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</si>
  <si>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</si>
  <si>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</si>
  <si>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</si>
  <si>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</si>
  <si>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</si>
  <si>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</si>
  <si>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</si>
  <si>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</si>
  <si>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</si>
  <si>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</si>
  <si>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</si>
  <si>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</si>
  <si>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</si>
  <si>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</si>
  <si>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</si>
  <si>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</si>
  <si>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</si>
  <si>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</si>
  <si>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</si>
  <si>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</si>
  <si>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</si>
  <si>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</si>
  <si>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</si>
  <si>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</si>
  <si>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</si>
  <si>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</si>
  <si>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</si>
  <si>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</si>
  <si>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</si>
  <si>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</si>
  <si>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</si>
  <si>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</si>
  <si>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</si>
  <si>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</si>
  <si>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</si>
  <si>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</si>
  <si>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</si>
  <si>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</si>
  <si>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</si>
  <si>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</si>
  <si>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</si>
  <si>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</si>
  <si>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</si>
  <si>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</si>
  <si>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</si>
  <si>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</si>
  <si>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</si>
  <si>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</si>
  <si>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</si>
  <si>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</si>
  <si>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</si>
  <si>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</si>
  <si>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</si>
  <si>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</si>
  <si>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</si>
  <si>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</si>
  <si>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</si>
  <si>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</si>
  <si>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</si>
  <si>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</si>
  <si>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</si>
  <si>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</si>
  <si>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</si>
  <si>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</si>
  <si>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</si>
  <si>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</si>
  <si>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</si>
  <si>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</si>
  <si>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</si>
  <si>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</si>
  <si>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</si>
  <si>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</si>
  <si>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</si>
  <si>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</si>
  <si>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</si>
  <si>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</si>
  <si>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</si>
  <si>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</si>
  <si>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</si>
  <si>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</si>
  <si>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</si>
  <si>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</si>
  <si>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</si>
  <si>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</si>
  <si>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</si>
  <si>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</si>
  <si>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</si>
  <si>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</si>
  <si>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</si>
  <si>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</si>
  <si>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</si>
  <si>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</si>
  <si>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</si>
  <si>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</si>
  <si>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</si>
  <si>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</si>
  <si>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</si>
  <si>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</si>
  <si>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</si>
  <si>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</si>
  <si>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</si>
  <si>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</si>
  <si>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</si>
  <si>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</si>
  <si>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</si>
  <si>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</si>
  <si>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</si>
  <si>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</si>
  <si>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</si>
  <si>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</si>
  <si>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</si>
  <si>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</si>
  <si>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</si>
  <si>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</si>
  <si>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</si>
  <si>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</si>
  <si>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</si>
  <si>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</si>
  <si>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</si>
  <si>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</si>
  <si>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</si>
  <si>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</si>
  <si>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</si>
  <si>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</si>
  <si>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</si>
  <si>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</si>
  <si>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</si>
  <si>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</si>
  <si>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</si>
  <si>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</si>
  <si>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</si>
  <si>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</si>
  <si>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</si>
  <si>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</si>
  <si>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</si>
  <si>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</si>
  <si>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</si>
  <si>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</si>
  <si>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</si>
  <si>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</si>
  <si>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</si>
  <si>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</si>
  <si>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</si>
  <si>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</si>
  <si>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</si>
  <si>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</si>
  <si>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</si>
  <si>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</si>
  <si>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</si>
  <si>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</si>
  <si>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</si>
  <si>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</si>
  <si>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</si>
  <si>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</si>
  <si>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</si>
  <si>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</si>
  <si>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</si>
  <si>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</si>
  <si>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</si>
  <si>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</si>
  <si>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</si>
  <si>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</si>
  <si>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</si>
  <si>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</si>
  <si>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</si>
  <si>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</si>
  <si>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</si>
  <si>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</si>
  <si>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</si>
  <si>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</si>
  <si>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</si>
  <si>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</si>
  <si>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</si>
  <si>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</si>
  <si>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</si>
  <si>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</si>
  <si>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</si>
  <si>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</si>
  <si>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</si>
  <si>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</si>
  <si>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</si>
  <si>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</si>
  <si>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</si>
  <si>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</si>
  <si>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</si>
  <si>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</si>
  <si>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</si>
  <si>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</si>
  <si>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</si>
  <si>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</si>
  <si>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</si>
  <si>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</si>
  <si>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</si>
  <si>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</si>
  <si>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</si>
  <si>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</si>
  <si>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</si>
  <si>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</si>
  <si>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</si>
  <si>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</si>
  <si>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</si>
  <si>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</si>
  <si>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</si>
  <si>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</si>
  <si>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</si>
  <si>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</si>
  <si>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</si>
  <si>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</si>
  <si>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</si>
  <si>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</si>
  <si>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</si>
  <si>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</si>
  <si>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</si>
  <si>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</si>
  <si>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</si>
  <si>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</si>
  <si>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</si>
  <si>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</si>
  <si>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</si>
  <si>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</si>
  <si>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</si>
  <si>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</si>
  <si>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</si>
  <si>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</si>
  <si>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</si>
  <si>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</si>
  <si>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</si>
  <si>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</si>
  <si>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</si>
  <si>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</si>
  <si>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</si>
  <si>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</si>
  <si>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</si>
  <si>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</si>
  <si>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</si>
  <si>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</si>
  <si>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</si>
  <si>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</si>
  <si>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</si>
  <si>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</si>
  <si>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</si>
  <si>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</si>
  <si>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</si>
  <si>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</si>
  <si>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</si>
  <si>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</si>
  <si>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</si>
  <si>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</si>
  <si>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</si>
  <si>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</si>
  <si>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</si>
  <si>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</si>
  <si>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</si>
  <si>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</si>
  <si>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</si>
  <si>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</si>
  <si>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</si>
  <si>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</si>
  <si>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</si>
  <si>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</si>
  <si>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</si>
  <si>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</si>
  <si>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</si>
  <si>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</si>
  <si>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</si>
  <si>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</si>
  <si>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</si>
  <si>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</si>
  <si>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</si>
  <si>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</si>
  <si>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</si>
  <si>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</si>
  <si>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</si>
  <si>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</si>
  <si>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</si>
  <si>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</si>
  <si>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</si>
  <si>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</si>
  <si>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</si>
  <si>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</si>
  <si>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</si>
  <si>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</si>
  <si>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</si>
  <si>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</si>
  <si>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</si>
  <si>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</si>
  <si>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</si>
  <si>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</si>
  <si>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</si>
  <si>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</si>
  <si>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</si>
  <si>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</si>
  <si>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</si>
  <si>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</si>
  <si>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</si>
  <si>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</si>
  <si>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</si>
  <si>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</si>
  <si>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</si>
  <si>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</si>
  <si>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</si>
  <si>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</si>
  <si>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</si>
  <si>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</si>
  <si>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</si>
  <si>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</si>
  <si>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</si>
  <si>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</si>
  <si>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</si>
  <si>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</si>
  <si>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</si>
  <si>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</si>
  <si>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</si>
  <si>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</si>
  <si>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</si>
  <si>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</si>
  <si>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</si>
  <si>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</si>
  <si>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</si>
  <si>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</si>
  <si>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</si>
  <si>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</si>
  <si>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</si>
  <si>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</si>
  <si>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</si>
  <si>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</si>
  <si>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</si>
  <si>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</si>
  <si>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</si>
  <si>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</si>
  <si>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</si>
  <si>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</si>
  <si>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</si>
  <si>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</si>
  <si>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</si>
  <si>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</si>
  <si>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</si>
  <si>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</si>
  <si>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</si>
  <si>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</si>
  <si>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</si>
  <si>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</si>
  <si>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</si>
  <si>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</si>
  <si>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</si>
  <si>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</si>
  <si>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</si>
  <si>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</si>
  <si>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</si>
  <si>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</si>
  <si>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</si>
  <si>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</si>
  <si>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</si>
  <si>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</si>
  <si>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</si>
  <si>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</si>
  <si>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</si>
  <si>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</si>
  <si>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</si>
  <si>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</si>
  <si>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</si>
  <si>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</si>
  <si>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</si>
  <si>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</si>
  <si>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</si>
  <si>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</si>
  <si>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</si>
  <si>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</si>
  <si>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</si>
  <si>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</si>
  <si>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</si>
  <si>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</si>
  <si>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</si>
  <si>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</si>
  <si>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</si>
  <si>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</si>
  <si>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</si>
  <si>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</si>
  <si>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</si>
  <si>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</si>
  <si>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</si>
  <si>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</si>
  <si>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</si>
  <si>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</si>
  <si>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</si>
  <si>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</si>
  <si>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</si>
  <si>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</si>
  <si>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</si>
  <si>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</si>
  <si>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</si>
  <si>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</si>
  <si>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</si>
  <si>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</si>
  <si>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</si>
  <si>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</si>
  <si>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</si>
  <si>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</si>
  <si>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</si>
  <si>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</si>
  <si>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</si>
  <si>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</si>
  <si>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</si>
  <si>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</si>
  <si>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</si>
  <si>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</si>
  <si>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</si>
  <si>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</si>
  <si>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</si>
  <si>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</si>
  <si>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</si>
  <si>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</si>
  <si>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</si>
  <si>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</si>
  <si>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</si>
  <si>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</si>
  <si>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</si>
  <si>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</si>
  <si>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</si>
  <si>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</si>
  <si>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</si>
  <si>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</si>
  <si>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</si>
  <si>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</si>
  <si>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</si>
  <si>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</si>
  <si>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</si>
  <si>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</si>
  <si>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</si>
  <si>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</si>
  <si>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</si>
  <si>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</si>
  <si>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</si>
  <si>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</si>
  <si>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</si>
  <si>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</si>
  <si>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</si>
  <si>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</si>
  <si>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</si>
  <si>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</si>
  <si>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</si>
  <si>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</si>
  <si>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</si>
  <si>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</si>
  <si>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</si>
  <si>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</si>
  <si>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</si>
  <si>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</si>
  <si>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</si>
  <si>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</si>
  <si>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</si>
  <si>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</si>
  <si>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</si>
  <si>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</si>
  <si>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</si>
  <si>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</si>
  <si>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</si>
  <si>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</si>
  <si>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</si>
  <si>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</si>
  <si>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</si>
  <si>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</si>
  <si>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</si>
  <si>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</si>
  <si>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</si>
  <si>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</si>
  <si>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</si>
  <si>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</si>
  <si>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</si>
  <si>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</si>
  <si>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</si>
  <si>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</si>
  <si>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</si>
  <si>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</si>
  <si>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</si>
  <si>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</si>
  <si>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</si>
  <si>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</si>
  <si>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</si>
  <si>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</si>
  <si>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</si>
  <si>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</si>
  <si>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</si>
  <si>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</si>
  <si>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</si>
  <si>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</si>
  <si>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</si>
  <si>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</si>
  <si>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</si>
  <si>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</si>
  <si>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</si>
  <si>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</si>
  <si>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</si>
  <si>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</si>
  <si>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</si>
  <si>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</si>
  <si>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</si>
  <si>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</si>
  <si>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</si>
  <si>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</si>
  <si>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</si>
  <si>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</si>
  <si>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</si>
  <si>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</si>
  <si>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</si>
  <si>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</si>
  <si>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</si>
  <si>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</si>
  <si>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</si>
  <si>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</si>
  <si>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</si>
  <si>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</si>
  <si>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</si>
  <si>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</si>
  <si>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</si>
  <si>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</si>
  <si>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</si>
  <si>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</si>
  <si>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</si>
  <si>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</si>
  <si>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</si>
  <si>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</si>
  <si>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</si>
  <si>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</si>
  <si>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</si>
  <si>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</si>
  <si>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</si>
  <si>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</si>
  <si>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</si>
  <si>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</si>
  <si>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</si>
  <si>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</si>
  <si>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</si>
  <si>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</si>
  <si>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</si>
  <si>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</si>
  <si>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</si>
  <si>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</si>
  <si>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</si>
  <si>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</si>
  <si>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</si>
  <si>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</si>
  <si>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</si>
  <si>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</si>
  <si>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</si>
  <si>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</si>
  <si>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</si>
  <si>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</si>
  <si>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</si>
  <si>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</si>
  <si>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</si>
  <si>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</si>
  <si>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</si>
  <si>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</si>
  <si>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</si>
  <si>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</si>
  <si>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</si>
  <si>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</si>
  <si>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</si>
  <si>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</si>
  <si>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</si>
  <si>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</si>
  <si>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</si>
  <si>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</si>
  <si>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</si>
  <si>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</si>
  <si>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</si>
  <si>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</si>
  <si>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</si>
  <si>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</si>
  <si>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</si>
  <si>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</si>
  <si>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</si>
  <si>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</si>
  <si>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</si>
  <si>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</si>
  <si>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</si>
  <si>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</si>
  <si>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</si>
  <si>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</si>
  <si>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</si>
  <si>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</si>
  <si>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</si>
  <si>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</si>
  <si>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</si>
  <si>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</si>
  <si>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</si>
  <si>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</si>
  <si>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</si>
  <si>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</si>
  <si>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</si>
  <si>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</si>
  <si>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</si>
  <si>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</si>
  <si>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</si>
  <si>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</si>
  <si>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</si>
  <si>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</si>
  <si>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</si>
  <si>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</si>
  <si>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</si>
  <si>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</si>
  <si>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</si>
  <si>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</si>
  <si>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</si>
  <si>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</si>
  <si>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</si>
  <si>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</si>
  <si>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</si>
  <si>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</si>
  <si>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</si>
  <si>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</si>
  <si>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</si>
  <si>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</si>
  <si>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</si>
  <si>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</si>
  <si>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</si>
  <si>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</si>
  <si>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</si>
  <si>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</si>
  <si>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</si>
  <si>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</si>
  <si>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</si>
  <si>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</si>
  <si>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</si>
  <si>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</si>
  <si>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</si>
  <si>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</si>
  <si>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</si>
  <si>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</si>
  <si>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</si>
  <si>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</si>
  <si>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</si>
  <si>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</si>
  <si>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</si>
  <si>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</si>
  <si>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</si>
  <si>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</si>
  <si>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</si>
  <si>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</si>
  <si>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</si>
  <si>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</si>
  <si>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</si>
  <si>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</si>
  <si>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</si>
  <si>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</si>
  <si>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</si>
  <si>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</si>
  <si>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</si>
  <si>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</si>
  <si>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</si>
  <si>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</si>
  <si>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</si>
  <si>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</si>
  <si>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</si>
  <si>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</si>
  <si>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</si>
  <si>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</si>
  <si>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</si>
  <si>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</si>
  <si>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</si>
  <si>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</si>
  <si>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</si>
  <si>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</si>
  <si>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</si>
  <si>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</si>
  <si>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</si>
  <si>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</si>
  <si>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</si>
  <si>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</si>
  <si>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</si>
  <si>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</si>
  <si>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</si>
  <si>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</si>
  <si>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</si>
  <si>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</si>
  <si>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</si>
  <si>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</si>
  <si>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</si>
  <si>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</si>
  <si>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</si>
  <si>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</si>
  <si>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</si>
  <si>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</si>
  <si>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</si>
  <si>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</si>
  <si>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</si>
  <si>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</si>
  <si>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</si>
  <si>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</si>
  <si>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</si>
  <si>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</si>
  <si>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</si>
  <si>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</si>
  <si>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</si>
  <si>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</si>
  <si>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</si>
  <si>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</si>
  <si>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</si>
  <si>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</si>
  <si>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</si>
  <si>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</si>
  <si>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</si>
  <si>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</si>
  <si>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</si>
  <si>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</si>
  <si>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</si>
  <si>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</si>
  <si>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</si>
  <si>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</si>
  <si>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</si>
  <si>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</si>
  <si>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</si>
  <si>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</si>
  <si>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</si>
  <si>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</si>
  <si>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</si>
  <si>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</si>
  <si>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</si>
  <si>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</si>
  <si>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</si>
  <si>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</si>
  <si>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</si>
  <si>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</si>
  <si>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</si>
  <si>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</si>
  <si>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</si>
  <si>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</si>
  <si>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</si>
  <si>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</si>
  <si>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</si>
  <si>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</si>
  <si>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</si>
  <si>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</si>
  <si>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</si>
  <si>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</si>
  <si>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</si>
  <si>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</si>
  <si>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</si>
  <si>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</si>
  <si>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</si>
  <si>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</si>
  <si>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</si>
  <si>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</si>
  <si>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</si>
  <si>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</si>
  <si>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</si>
  <si>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</si>
  <si>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</si>
  <si>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</si>
  <si>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</si>
  <si>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</si>
  <si>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</si>
  <si>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</si>
  <si>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</si>
  <si>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</si>
  <si>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</si>
  <si>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</si>
  <si>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</si>
  <si>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</si>
  <si>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</si>
  <si>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</si>
  <si>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</si>
  <si>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</si>
  <si>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</si>
  <si>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</si>
  <si>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</si>
  <si>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</si>
  <si>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</si>
  <si>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</si>
  <si>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</si>
  <si>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</si>
  <si>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</si>
  <si>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</si>
  <si>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</si>
  <si>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</si>
  <si>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</si>
  <si>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</si>
  <si>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</si>
  <si>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</si>
  <si>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</si>
  <si>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</si>
  <si>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</si>
  <si>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</si>
  <si>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</si>
  <si>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</si>
  <si>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</si>
  <si>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</si>
  <si>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</si>
  <si>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</si>
  <si>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</si>
  <si>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</si>
  <si>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</si>
  <si>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</si>
  <si>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</si>
  <si>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</si>
  <si>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</si>
  <si>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</si>
  <si>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</si>
  <si>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</si>
  <si>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</si>
  <si>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</si>
  <si>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</si>
  <si>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</si>
  <si>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</si>
  <si>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</si>
  <si>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</si>
  <si>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</si>
  <si>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</si>
  <si>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</si>
  <si>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</si>
  <si>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</si>
  <si>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</si>
  <si>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</si>
  <si>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</si>
  <si>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</si>
  <si>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</si>
  <si>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</si>
  <si>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</si>
  <si>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</si>
  <si>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</si>
  <si>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</si>
  <si>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</si>
  <si>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</si>
  <si>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</si>
  <si>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</si>
  <si>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</si>
  <si>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</si>
  <si>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</si>
  <si>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</si>
  <si>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</si>
  <si>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</si>
  <si>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</si>
  <si>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</si>
  <si>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</si>
  <si>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</si>
  <si>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</si>
  <si>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</si>
  <si>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</si>
  <si>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</si>
  <si>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</si>
  <si>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</si>
  <si>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</si>
  <si>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</si>
  <si>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</si>
  <si>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</si>
  <si>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</si>
  <si>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</si>
  <si>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</si>
  <si>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</si>
  <si>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</si>
  <si>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</si>
  <si>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</si>
  <si>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</si>
  <si>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</si>
  <si>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</si>
  <si>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</si>
  <si>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</si>
  <si>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</si>
  <si>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</si>
  <si>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</si>
  <si>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</si>
  <si>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</si>
  <si>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</si>
  <si>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</si>
  <si>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</si>
  <si>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</si>
  <si>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</si>
  <si>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</si>
  <si>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</si>
  <si>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</si>
  <si>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</si>
  <si>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</si>
  <si>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</si>
  <si>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</si>
  <si>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</si>
  <si>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</si>
  <si>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</si>
  <si>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</si>
  <si>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</si>
  <si>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</si>
  <si>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</si>
  <si>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</si>
  <si>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</si>
  <si>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</si>
  <si>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</si>
  <si>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</si>
  <si>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</si>
  <si>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</si>
  <si>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</si>
  <si>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</si>
  <si>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</si>
  <si>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</si>
  <si>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</si>
  <si>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</si>
  <si>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</si>
  <si>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</si>
  <si>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</si>
  <si>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</si>
  <si>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</si>
  <si>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</si>
  <si>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</si>
  <si>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</si>
  <si>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</si>
  <si>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</si>
  <si>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</si>
  <si>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</si>
  <si>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</si>
  <si>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</si>
  <si>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</si>
  <si>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</si>
  <si>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</si>
  <si>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</si>
  <si>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</si>
  <si>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</si>
  <si>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</si>
  <si>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</si>
  <si>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</si>
  <si>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</si>
  <si>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</si>
  <si>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</si>
  <si>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</si>
  <si>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</si>
  <si>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</si>
  <si>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</si>
  <si>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</si>
  <si>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</si>
  <si>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</si>
  <si>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</si>
  <si>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</si>
  <si>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</si>
  <si>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</si>
  <si>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</si>
  <si>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</si>
  <si>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</si>
  <si>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</si>
  <si>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</si>
  <si>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</si>
  <si>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</si>
  <si>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</si>
  <si>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</si>
  <si>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</si>
  <si>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</si>
  <si>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</si>
  <si>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</si>
  <si>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</si>
  <si>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</si>
  <si>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</si>
  <si>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</si>
  <si>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</si>
  <si>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</si>
  <si>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</si>
  <si>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</si>
  <si>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</si>
  <si>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</si>
  <si>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</si>
  <si>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</si>
  <si>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</si>
  <si>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</si>
  <si>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</si>
  <si>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</si>
  <si>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</si>
  <si>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</si>
  <si>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</si>
  <si>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</si>
  <si>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</si>
  <si>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</si>
  <si>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</si>
  <si>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</si>
  <si>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</si>
  <si>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</si>
  <si>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</si>
  <si>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</si>
  <si>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</si>
  <si>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</si>
  <si>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</si>
  <si>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</si>
  <si>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</si>
  <si>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</si>
  <si>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</si>
  <si>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</si>
  <si>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</si>
  <si>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</si>
  <si>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</si>
  <si>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</si>
  <si>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</si>
  <si>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</si>
  <si>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</si>
  <si>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</si>
  <si>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</si>
  <si>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</si>
  <si>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</si>
  <si>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</si>
  <si>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</si>
  <si>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</si>
  <si>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</si>
  <si>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</si>
  <si>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</si>
  <si>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</si>
  <si>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</si>
  <si>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</si>
  <si>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</si>
  <si>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</si>
  <si>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</si>
  <si>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</si>
  <si>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</si>
  <si>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</si>
  <si>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</si>
  <si>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</si>
  <si>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</si>
  <si>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</si>
  <si>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</si>
  <si>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</si>
  <si>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</si>
  <si>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</si>
  <si>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</si>
  <si>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</si>
  <si>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</si>
  <si>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</si>
  <si>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</si>
  <si>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</si>
  <si>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</si>
  <si>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</si>
  <si>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</si>
  <si>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</si>
  <si>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</si>
  <si>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</si>
  <si>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</si>
  <si>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</si>
  <si>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</si>
  <si>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</si>
  <si>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</si>
  <si>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</si>
  <si>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</si>
  <si>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</si>
  <si>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</si>
  <si>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</si>
  <si>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</si>
  <si>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</si>
  <si>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</si>
  <si>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</si>
  <si>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</si>
  <si>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</si>
  <si>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</si>
  <si>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</si>
  <si>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</si>
  <si>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</si>
  <si>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</si>
  <si>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</si>
  <si>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</si>
  <si>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</si>
  <si>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</si>
  <si>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</si>
  <si>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</si>
  <si>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</si>
  <si>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</si>
  <si>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</si>
  <si>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</si>
  <si>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</si>
  <si>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</si>
  <si>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</si>
  <si>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</si>
  <si>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</si>
  <si>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</si>
  <si>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</si>
  <si>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</si>
  <si>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</si>
  <si>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</si>
  <si>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</si>
  <si>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</si>
  <si>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</si>
  <si>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</si>
  <si>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</si>
  <si>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</si>
  <si>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</si>
  <si>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</si>
  <si>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</si>
  <si>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</si>
  <si>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</si>
  <si>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</si>
  <si>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</si>
  <si>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</si>
  <si>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</si>
  <si>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</si>
  <si>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</si>
  <si>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</si>
  <si>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</si>
  <si>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</si>
  <si>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</si>
  <si>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</si>
  <si>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</si>
  <si>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</si>
  <si>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</si>
  <si>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</si>
  <si>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</si>
  <si>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</si>
  <si>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</si>
  <si>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</si>
  <si>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</si>
  <si>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</si>
  <si>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</si>
  <si>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</si>
  <si>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</si>
  <si>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</si>
  <si>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</si>
  <si>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</si>
  <si>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</si>
  <si>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</si>
  <si>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</si>
  <si>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</si>
  <si>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</si>
  <si>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</si>
  <si>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</si>
  <si>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</si>
  <si>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</si>
  <si>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</si>
  <si>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</si>
  <si>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</si>
  <si>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</si>
  <si>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</si>
  <si>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</si>
  <si>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</si>
  <si>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</si>
  <si>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</si>
  <si>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</si>
  <si>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</si>
  <si>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</si>
  <si>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</si>
  <si>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</si>
  <si>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</si>
  <si>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</si>
  <si>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</si>
  <si>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</si>
  <si>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</si>
  <si>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</si>
  <si>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</si>
  <si>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</si>
  <si>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</si>
  <si>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</si>
  <si>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</si>
  <si>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</si>
  <si>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</si>
  <si>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</si>
  <si>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</si>
  <si>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</si>
  <si>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</si>
  <si>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</si>
  <si>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</si>
  <si>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</si>
  <si>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</si>
  <si>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</si>
  <si>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</si>
  <si>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</si>
  <si>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</si>
  <si>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</si>
  <si>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</si>
  <si>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</si>
  <si>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</si>
  <si>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</si>
  <si>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</si>
  <si>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</si>
  <si>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</si>
  <si>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</si>
  <si>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</si>
  <si>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</si>
  <si>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</si>
  <si>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</si>
  <si>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</si>
  <si>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</si>
  <si>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</si>
  <si>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</si>
  <si>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</si>
  <si>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</si>
  <si>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</si>
  <si>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</si>
  <si>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</si>
  <si>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</si>
  <si>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</si>
  <si>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</si>
  <si>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</si>
  <si>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</si>
  <si>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</si>
  <si>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</si>
  <si>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</si>
  <si>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</si>
  <si>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</si>
  <si>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</si>
  <si>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</si>
  <si>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</si>
  <si>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</si>
  <si>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</si>
  <si>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</si>
  <si>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</si>
  <si>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</si>
  <si>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</si>
  <si>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</si>
  <si>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</si>
  <si>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</si>
  <si>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</si>
  <si>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</si>
  <si>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</si>
  <si>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</si>
  <si>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</si>
  <si>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</si>
  <si>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</si>
  <si>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</si>
  <si>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</si>
  <si>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</si>
  <si>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</si>
  <si>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</si>
  <si>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</si>
  <si>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</si>
  <si>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</si>
  <si>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</si>
  <si>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</si>
  <si>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</si>
  <si>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</si>
  <si>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</si>
  <si>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</si>
  <si>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</si>
  <si>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</si>
  <si>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</si>
  <si>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</si>
  <si>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</si>
  <si>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</si>
  <si>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</si>
  <si>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</si>
  <si>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</si>
  <si>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</si>
  <si>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</si>
  <si>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</si>
  <si>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</si>
  <si>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</si>
  <si>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</si>
  <si>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</si>
  <si>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</si>
  <si>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</si>
  <si>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</si>
  <si>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</si>
  <si>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</si>
  <si>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</si>
  <si>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</si>
  <si>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</si>
  <si>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</si>
  <si>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</si>
  <si>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</si>
  <si>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</si>
  <si>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</si>
  <si>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</si>
  <si>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</si>
  <si>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</si>
  <si>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</si>
  <si>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</si>
  <si>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</si>
  <si>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</si>
  <si>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</si>
  <si>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</si>
  <si>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</si>
  <si>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</si>
  <si>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</si>
  <si>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</si>
  <si>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</si>
  <si>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</si>
  <si>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</si>
  <si>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</si>
  <si>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</si>
  <si>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</si>
  <si>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</si>
  <si>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</si>
  <si>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</si>
  <si>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</si>
  <si>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</si>
  <si>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</si>
  <si>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</si>
  <si>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</si>
  <si>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</si>
  <si>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</si>
  <si>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</si>
  <si>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</si>
  <si>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</si>
  <si>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</si>
  <si>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</si>
  <si>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</si>
  <si>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</si>
  <si>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</si>
  <si>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</si>
  <si>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</si>
  <si>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</si>
  <si>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</si>
  <si>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</si>
  <si>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</si>
  <si>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</si>
  <si>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</si>
  <si>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</si>
  <si>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</si>
  <si>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</si>
  <si>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</si>
  <si>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</si>
  <si>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</si>
  <si>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</si>
  <si>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</si>
  <si>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</si>
  <si>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</si>
  <si>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</si>
  <si>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</si>
  <si>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</si>
  <si>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</si>
  <si>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</si>
  <si>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</si>
  <si>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</si>
  <si>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</si>
  <si>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</si>
  <si>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</si>
  <si>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</si>
  <si>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</si>
  <si>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</si>
  <si>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</si>
  <si>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</si>
  <si>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</si>
  <si>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</si>
  <si>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</si>
  <si>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</si>
  <si>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</si>
  <si>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</si>
  <si>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</si>
  <si>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</si>
  <si>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</si>
  <si>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</si>
  <si>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</si>
  <si>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</si>
  <si>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</si>
  <si>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</si>
  <si>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</si>
  <si>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</si>
  <si>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</si>
  <si>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</si>
  <si>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</si>
  <si>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</si>
  <si>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</si>
  <si>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</si>
  <si>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</si>
  <si>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</si>
  <si>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</si>
  <si>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</si>
  <si>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</si>
  <si>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</si>
  <si>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</si>
  <si>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</si>
  <si>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</si>
  <si>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</si>
  <si>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</si>
  <si>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</si>
  <si>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</si>
  <si>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</si>
  <si>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</si>
  <si>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</si>
  <si>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</si>
  <si>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</si>
  <si>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</si>
  <si>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</si>
  <si>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</si>
  <si>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</si>
  <si>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</si>
  <si>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</si>
  <si>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</si>
  <si>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</si>
  <si>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</si>
  <si>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</si>
  <si>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</si>
  <si>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</si>
  <si>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</si>
  <si>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</si>
  <si>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</si>
  <si>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</si>
  <si>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</si>
  <si>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</si>
  <si>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</si>
  <si>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</si>
  <si>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</si>
  <si>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</si>
  <si>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</si>
  <si>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</si>
  <si>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</si>
  <si>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</si>
  <si>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</si>
  <si>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</si>
  <si>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</si>
  <si>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</si>
  <si>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</si>
  <si>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</si>
  <si>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</si>
  <si>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</si>
  <si>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</si>
  <si>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</si>
  <si>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</si>
  <si>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</si>
  <si>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</si>
  <si>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</si>
  <si>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</si>
  <si>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</si>
  <si>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</si>
  <si>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</si>
  <si>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</si>
  <si>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</si>
  <si>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</si>
  <si>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</si>
  <si>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</si>
  <si>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</si>
  <si>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</si>
  <si>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</si>
  <si>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</si>
  <si>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</si>
  <si>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</si>
  <si>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</si>
  <si>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</si>
  <si>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</si>
  <si>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</si>
  <si>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</si>
  <si>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</si>
  <si>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</si>
  <si>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</si>
  <si>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</si>
  <si>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</si>
  <si>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</si>
  <si>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</si>
  <si>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</si>
  <si>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</si>
  <si>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</si>
  <si>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</si>
  <si>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</si>
  <si>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</si>
  <si>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</si>
  <si>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</si>
  <si>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</si>
  <si>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</si>
  <si>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</si>
  <si>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</si>
  <si>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</si>
  <si>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</si>
  <si>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</si>
  <si>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</si>
  <si>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</si>
  <si>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</si>
  <si>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</si>
  <si>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</si>
  <si>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</si>
  <si>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</si>
  <si>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</si>
  <si>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</si>
  <si>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</si>
  <si>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</si>
  <si>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</si>
  <si>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</si>
  <si>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</si>
  <si>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</si>
  <si>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</si>
  <si>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</si>
  <si>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</si>
  <si>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</si>
  <si>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</si>
  <si>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</si>
  <si>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</si>
  <si>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</si>
  <si>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</si>
  <si>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</si>
  <si>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</si>
  <si>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</si>
  <si>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</si>
  <si>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</si>
  <si>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</si>
  <si>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</si>
  <si>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</si>
  <si>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</si>
  <si>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</si>
  <si>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</si>
  <si>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</si>
  <si>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</si>
  <si>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</si>
  <si>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</si>
  <si>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</si>
  <si>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</si>
  <si>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</si>
  <si>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</si>
  <si>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</si>
  <si>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</si>
  <si>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</si>
  <si>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</si>
  <si>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</si>
  <si>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</si>
  <si>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</si>
  <si>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</si>
  <si>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</si>
  <si>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</si>
  <si>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</si>
  <si>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</si>
  <si>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</si>
  <si>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</si>
  <si>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</si>
  <si>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</si>
  <si>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</si>
  <si>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</si>
  <si>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</si>
  <si>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</si>
  <si>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</si>
  <si>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</si>
  <si>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</si>
  <si>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</si>
  <si>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</si>
  <si>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</si>
  <si>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</si>
  <si>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</si>
  <si>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</si>
  <si>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</si>
  <si>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</si>
  <si>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</si>
  <si>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</si>
  <si>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</si>
  <si>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</si>
  <si>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</si>
  <si>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</si>
  <si>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</si>
  <si>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</si>
  <si>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</si>
  <si>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</si>
  <si>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</si>
  <si>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</si>
  <si>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</si>
  <si>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</si>
  <si>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</si>
  <si>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</si>
  <si>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</si>
  <si>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</si>
  <si>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</si>
  <si>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</si>
  <si>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</si>
  <si>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</si>
  <si>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</si>
  <si>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</si>
  <si>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</si>
  <si>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</si>
  <si>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</si>
  <si>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</si>
  <si>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</si>
  <si>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</si>
  <si>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</si>
  <si>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</si>
  <si>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</si>
  <si>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</si>
  <si>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</si>
  <si>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</si>
  <si>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</si>
  <si>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</si>
  <si>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</si>
  <si>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</si>
  <si>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</si>
  <si>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</si>
  <si>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</si>
  <si>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</si>
  <si>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</si>
  <si>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</si>
  <si>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</si>
  <si>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</si>
  <si>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</si>
  <si>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</si>
  <si>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</si>
  <si>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</si>
  <si>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</si>
  <si>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</si>
  <si>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</si>
  <si>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</si>
  <si>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</si>
  <si>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</si>
  <si>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</si>
  <si>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</si>
  <si>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</si>
  <si>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</si>
  <si>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</si>
  <si>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</si>
  <si>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</si>
  <si>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</si>
  <si>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</si>
  <si>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</si>
  <si>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</si>
  <si>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</si>
  <si>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</si>
  <si>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</si>
  <si>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</si>
  <si>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</si>
  <si>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</si>
  <si>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</si>
  <si>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</si>
  <si>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</si>
  <si>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</si>
  <si>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</si>
  <si>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</si>
  <si>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</si>
  <si>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</si>
  <si>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</si>
  <si>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</si>
  <si>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</si>
  <si>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</si>
  <si>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</si>
  <si>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</si>
  <si>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</si>
  <si>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</si>
  <si>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</si>
  <si>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</si>
  <si>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</si>
  <si>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</si>
  <si>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</si>
  <si>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</si>
  <si>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</si>
  <si>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</si>
  <si>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</si>
  <si>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</si>
  <si>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</si>
  <si>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</si>
  <si>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</si>
  <si>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</si>
  <si>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</si>
  <si>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</si>
  <si>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</si>
  <si>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</si>
  <si>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</si>
  <si>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</si>
  <si>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</si>
  <si>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</si>
  <si>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</si>
  <si>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</si>
  <si>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</si>
  <si>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</si>
  <si>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</si>
  <si>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</si>
  <si>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</si>
  <si>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</si>
  <si>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</si>
  <si>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</si>
  <si>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</si>
  <si>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</si>
  <si>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</si>
  <si>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</si>
  <si>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</si>
  <si>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</si>
  <si>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</si>
  <si>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</si>
  <si>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</si>
  <si>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</si>
  <si>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</si>
  <si>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</si>
  <si>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</si>
  <si>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</si>
  <si>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</si>
  <si>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</si>
  <si>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</si>
  <si>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</si>
  <si>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</si>
  <si>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</si>
  <si>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</si>
  <si>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</si>
  <si>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</si>
  <si>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</si>
  <si>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</si>
  <si>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</si>
  <si>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</si>
  <si>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</si>
  <si>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</si>
  <si>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</si>
  <si>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</si>
  <si>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</si>
  <si>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</si>
  <si>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</si>
  <si>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</si>
  <si>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</si>
  <si>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</si>
  <si>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</si>
  <si>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</si>
  <si>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</si>
  <si>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</si>
  <si>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</si>
  <si>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</si>
  <si>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</si>
  <si>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</si>
  <si>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</si>
  <si>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</si>
  <si>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</si>
  <si>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</si>
  <si>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</si>
  <si>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</si>
  <si>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</si>
  <si>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</si>
  <si>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</si>
  <si>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</si>
  <si>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</si>
  <si>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</si>
  <si>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</si>
  <si>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</si>
  <si>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</si>
  <si>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</si>
  <si>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</si>
  <si>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</si>
  <si>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</si>
  <si>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</si>
  <si>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</si>
  <si>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</si>
  <si>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</si>
  <si>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</si>
  <si>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</si>
  <si>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</si>
  <si>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</si>
  <si>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</si>
  <si>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</si>
  <si>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</si>
  <si>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</si>
  <si>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</si>
  <si>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</si>
  <si>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</si>
  <si>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</si>
  <si>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</si>
  <si>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</si>
  <si>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</si>
  <si>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</si>
  <si>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</si>
  <si>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</si>
  <si>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</si>
  <si>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</si>
  <si>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</si>
  <si>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</si>
  <si>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</si>
  <si>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</si>
  <si>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</si>
  <si>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</si>
  <si>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</si>
  <si>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</si>
  <si>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</si>
  <si>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</si>
  <si>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</si>
  <si>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</si>
  <si>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</si>
  <si>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</si>
  <si>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</si>
  <si>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</si>
  <si>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</si>
  <si>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</si>
  <si>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</si>
  <si>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</si>
  <si>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</si>
  <si>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</si>
  <si>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</si>
  <si>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</si>
  <si>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</si>
  <si>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</si>
  <si>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</si>
  <si>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</si>
  <si>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</si>
  <si>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</si>
  <si>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</si>
  <si>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</si>
  <si>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</si>
  <si>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</si>
  <si>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</si>
  <si>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</si>
  <si>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</si>
  <si>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</si>
  <si>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</si>
  <si>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</si>
  <si>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</si>
  <si>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</si>
  <si>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</si>
  <si>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</si>
  <si>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</si>
  <si>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</si>
  <si>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</si>
  <si>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</si>
  <si>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</si>
  <si>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</si>
  <si>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</si>
  <si>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</si>
  <si>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</si>
  <si>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</si>
  <si>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</si>
  <si>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</si>
  <si>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</si>
  <si>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</si>
  <si>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</si>
  <si>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</si>
  <si>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</si>
  <si>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</si>
  <si>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</si>
  <si>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</si>
  <si>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</si>
  <si>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</si>
  <si>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</si>
  <si>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</si>
  <si>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</si>
  <si>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</si>
  <si>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</si>
  <si>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</si>
  <si>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</si>
  <si>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</si>
  <si>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</si>
  <si>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</si>
  <si>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</si>
  <si>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</si>
  <si>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</si>
  <si>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</si>
  <si>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</si>
  <si>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</si>
  <si>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</si>
  <si>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</si>
  <si>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</si>
  <si>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</si>
  <si>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</si>
  <si>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</si>
  <si>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</si>
  <si>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</si>
  <si>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</si>
  <si>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</si>
  <si>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</si>
  <si>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</si>
  <si>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</si>
  <si>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</si>
  <si>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</si>
  <si>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</si>
  <si>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</si>
  <si>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</si>
  <si>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</si>
  <si>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</si>
  <si>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</si>
  <si>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</si>
  <si>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</si>
  <si>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</si>
  <si>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</si>
  <si>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</si>
  <si>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</si>
  <si>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</si>
  <si>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</si>
  <si>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</si>
  <si>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</si>
  <si>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</si>
  <si>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</si>
  <si>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</si>
  <si>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</si>
  <si>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</si>
  <si>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</si>
  <si>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</si>
  <si>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</si>
  <si>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</si>
  <si>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</si>
  <si>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</si>
  <si>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</si>
  <si>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</si>
  <si>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</si>
  <si>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</si>
  <si>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</si>
  <si>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</si>
  <si>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</si>
  <si>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</si>
  <si>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</si>
  <si>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</si>
  <si>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</si>
  <si>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</si>
  <si>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</si>
  <si>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</si>
  <si>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</si>
  <si>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</si>
  <si>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</si>
  <si>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</si>
  <si>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</si>
  <si>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</si>
  <si>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</si>
  <si>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</si>
  <si>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</si>
  <si>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</si>
  <si>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</si>
  <si>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</si>
  <si>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</si>
  <si>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</si>
  <si>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</si>
  <si>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</si>
  <si>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</si>
  <si>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</si>
  <si>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</si>
  <si>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</si>
  <si>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</si>
  <si>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</si>
  <si>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</si>
  <si>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</si>
  <si>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</si>
  <si>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</si>
  <si>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</si>
  <si>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</si>
  <si>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</si>
  <si>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</si>
  <si>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</si>
  <si>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</si>
  <si>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</si>
  <si>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</si>
  <si>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</si>
  <si>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</si>
  <si>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</si>
  <si>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</si>
  <si>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</si>
  <si>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</si>
  <si>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</si>
  <si>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</si>
  <si>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</si>
  <si>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</si>
  <si>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</si>
  <si>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</si>
  <si>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</si>
  <si>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</si>
  <si>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</si>
  <si>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</si>
  <si>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</si>
  <si>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</si>
  <si>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</si>
  <si>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</si>
  <si>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</si>
  <si>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</si>
  <si>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</si>
  <si>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</si>
  <si>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</si>
  <si>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</si>
  <si>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</si>
  <si>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</si>
  <si>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</si>
  <si>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</si>
  <si>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</si>
  <si>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</si>
  <si>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</si>
  <si>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</si>
  <si>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</si>
  <si>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</si>
  <si>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</si>
  <si>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</si>
  <si>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</si>
  <si>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</si>
  <si>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</si>
  <si>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</si>
  <si>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</si>
  <si>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</si>
  <si>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</si>
  <si>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</si>
  <si>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</si>
  <si>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</si>
  <si>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</si>
  <si>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</si>
  <si>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</si>
  <si>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</si>
  <si>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</si>
  <si>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</si>
  <si>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</si>
  <si>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</si>
  <si>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</si>
  <si>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</si>
  <si>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</si>
  <si>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</si>
  <si>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</si>
  <si>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</si>
  <si>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</si>
  <si>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</si>
  <si>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</si>
  <si>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</si>
  <si>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</si>
  <si>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</si>
  <si>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</si>
  <si>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</si>
  <si>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</si>
  <si>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</si>
  <si>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</si>
  <si>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</si>
  <si>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</si>
  <si>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</si>
  <si>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</si>
  <si>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</si>
  <si>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</si>
  <si>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</si>
  <si>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</si>
  <si>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</si>
  <si>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</si>
  <si>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</si>
  <si>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</si>
  <si>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</si>
  <si>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</si>
  <si>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</si>
  <si>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</si>
  <si>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</si>
  <si>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</si>
  <si>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</si>
  <si>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</si>
  <si>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</si>
  <si>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</si>
  <si>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</si>
  <si>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</si>
  <si>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</si>
  <si>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</si>
  <si>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</si>
  <si>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</si>
  <si>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</si>
  <si>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</si>
  <si>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</si>
  <si>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</si>
  <si>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</si>
  <si>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</si>
  <si>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</si>
  <si>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</si>
  <si>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</si>
  <si>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</si>
  <si>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</si>
  <si>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</si>
  <si>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</si>
  <si>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</si>
  <si>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</si>
  <si>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</si>
  <si>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</si>
  <si>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</si>
  <si>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</si>
  <si>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</si>
  <si>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</si>
  <si>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</si>
  <si>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</si>
  <si>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</si>
  <si>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</si>
  <si>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</si>
  <si>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</si>
  <si>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</si>
  <si>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</si>
  <si>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</si>
  <si>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</si>
  <si>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</si>
  <si>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</si>
  <si>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</si>
  <si>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</si>
  <si>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</si>
  <si>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</si>
  <si>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</si>
  <si>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</si>
  <si>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</si>
  <si>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</si>
  <si>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</si>
  <si>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</si>
  <si>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</si>
  <si>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</si>
  <si>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</si>
  <si>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</si>
  <si>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</si>
  <si>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</si>
  <si>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</si>
  <si>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</si>
  <si>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</si>
  <si>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</si>
  <si>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</si>
  <si>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</si>
  <si>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</si>
  <si>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</si>
  <si>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</si>
  <si>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</si>
  <si>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</si>
  <si>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</si>
  <si>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</si>
  <si>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</si>
  <si>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</si>
  <si>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</si>
  <si>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</si>
  <si>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</si>
  <si>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</si>
  <si>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</si>
  <si>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</si>
  <si>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</si>
  <si>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</si>
  <si>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</si>
  <si>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</si>
  <si>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</si>
  <si>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</si>
  <si>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</si>
  <si>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</si>
  <si>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</si>
  <si>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</si>
  <si>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</si>
  <si>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</si>
  <si>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</si>
  <si>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</si>
  <si>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</si>
  <si>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</si>
  <si>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</si>
  <si>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</si>
  <si>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</si>
  <si>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</si>
  <si>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</si>
  <si>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</si>
  <si>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</si>
  <si>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</si>
  <si>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</si>
  <si>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</si>
  <si>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</si>
  <si>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</si>
  <si>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</si>
  <si>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</si>
  <si>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</si>
  <si>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</si>
  <si>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</si>
  <si>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</si>
  <si>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</si>
  <si>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</si>
  <si>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</si>
  <si>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</si>
  <si>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</si>
  <si>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</si>
  <si>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</si>
  <si>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</si>
  <si>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</si>
  <si>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</si>
  <si>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</si>
  <si>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</si>
  <si>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</si>
  <si>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</si>
  <si>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</si>
  <si>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</si>
  <si>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</si>
  <si>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</si>
  <si>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</si>
  <si>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</si>
  <si>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</si>
  <si>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</si>
  <si>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</si>
  <si>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</si>
  <si>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</si>
  <si>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</si>
  <si>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</si>
  <si>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</si>
  <si>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</si>
  <si>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</si>
  <si>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</si>
  <si>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</si>
  <si>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</si>
  <si>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</si>
  <si>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</si>
  <si>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</si>
  <si>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</si>
  <si>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</si>
  <si>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</si>
  <si>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</si>
  <si>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</si>
  <si>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</si>
  <si>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</si>
  <si>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</si>
  <si>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</si>
  <si>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</si>
  <si>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</si>
  <si>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</si>
  <si>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</si>
  <si>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</si>
  <si>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</si>
  <si>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</si>
  <si>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</si>
  <si>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</si>
  <si>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</si>
  <si>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</si>
  <si>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</si>
  <si>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</si>
  <si>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</si>
  <si>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</si>
  <si>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</si>
  <si>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</si>
  <si>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</si>
  <si>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</si>
  <si>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</si>
  <si>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</si>
  <si>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</si>
  <si>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</si>
  <si>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</si>
  <si>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</si>
  <si>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</si>
  <si>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</si>
  <si>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</si>
  <si>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</si>
  <si>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</si>
  <si>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</si>
  <si>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</si>
  <si>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</si>
  <si>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</si>
  <si>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</si>
  <si>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</si>
  <si>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</si>
  <si>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</si>
  <si>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</si>
  <si>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</si>
  <si>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</si>
  <si>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</si>
  <si>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</si>
  <si>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</si>
  <si>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</si>
  <si>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</si>
  <si>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</si>
  <si>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</si>
  <si>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</si>
  <si>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</si>
  <si>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</si>
  <si>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</si>
  <si>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</si>
  <si>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</si>
  <si>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</si>
  <si>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</si>
  <si>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</si>
  <si>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</si>
  <si>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</si>
  <si>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</si>
  <si>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</si>
  <si>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</si>
  <si>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</si>
  <si>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</si>
  <si>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</si>
  <si>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</si>
  <si>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</si>
  <si>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</si>
  <si>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</si>
  <si>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</si>
  <si>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</si>
  <si>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</si>
  <si>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</si>
  <si>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</si>
  <si>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</si>
  <si>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</si>
  <si>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</si>
  <si>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</si>
  <si>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</si>
  <si>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</si>
  <si>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</si>
  <si>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</si>
  <si>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</si>
  <si>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</si>
  <si>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</si>
  <si>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</si>
  <si>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</si>
  <si>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</si>
  <si>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</si>
  <si>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</si>
  <si>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</si>
  <si>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</si>
  <si>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</si>
  <si>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</si>
  <si>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</si>
  <si>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</si>
  <si>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</si>
  <si>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</si>
  <si>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</si>
  <si>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</si>
  <si>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</si>
  <si>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</si>
  <si>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</si>
  <si>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</si>
  <si>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</si>
  <si>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</si>
  <si>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</si>
  <si>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</si>
  <si>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</si>
  <si>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</si>
  <si>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</si>
  <si>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</si>
  <si>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</si>
  <si>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</si>
  <si>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</si>
  <si>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</si>
  <si>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</si>
  <si>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</si>
  <si>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</si>
  <si>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</si>
  <si>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</si>
  <si>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</si>
  <si>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</si>
  <si>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</si>
  <si>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</si>
  <si>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</si>
  <si>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</si>
  <si>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</si>
  <si>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</si>
  <si>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</si>
  <si>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</si>
  <si>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</si>
  <si>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</si>
  <si>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</si>
  <si>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</si>
  <si>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</si>
  <si>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</si>
  <si>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</si>
  <si>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</si>
  <si>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</si>
  <si>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</si>
  <si>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</si>
  <si>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</si>
  <si>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</si>
  <si>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</si>
  <si>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</si>
  <si>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</si>
  <si>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</si>
  <si>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</si>
  <si>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</si>
  <si>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</si>
  <si>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</si>
  <si>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</si>
  <si>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</si>
  <si>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</si>
  <si>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</si>
  <si>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</si>
  <si>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</si>
  <si>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</si>
  <si>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</si>
  <si>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</si>
  <si>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</si>
  <si>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</si>
  <si>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</si>
  <si>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</si>
  <si>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</si>
  <si>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</si>
  <si>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</si>
  <si>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</si>
  <si>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</si>
  <si>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</si>
  <si>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</si>
  <si>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</si>
  <si>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</si>
  <si>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</si>
  <si>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</si>
  <si>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</si>
  <si>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</si>
  <si>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</si>
  <si>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</si>
  <si>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</si>
  <si>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</si>
  <si>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</si>
  <si>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</si>
  <si>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</si>
  <si>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</si>
  <si>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</si>
  <si>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</si>
  <si>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</si>
  <si>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</si>
  <si>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</si>
  <si>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</si>
  <si>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</si>
  <si>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</si>
  <si>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</si>
  <si>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</si>
  <si>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</si>
  <si>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</si>
  <si>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</si>
  <si>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</si>
  <si>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</si>
  <si>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</si>
  <si>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</si>
  <si>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</si>
  <si>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</si>
  <si>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</si>
  <si>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</si>
  <si>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</si>
  <si>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</si>
  <si>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</si>
  <si>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</si>
  <si>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</si>
  <si>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</si>
  <si>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</si>
  <si>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</si>
  <si>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</si>
  <si>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</si>
  <si>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</si>
  <si>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</si>
  <si>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</si>
  <si>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</si>
  <si>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</si>
  <si>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</si>
  <si>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</si>
  <si>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</si>
  <si>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</si>
  <si>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</si>
  <si>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</si>
  <si>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</si>
  <si>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</si>
  <si>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</si>
  <si>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</si>
  <si>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</si>
  <si>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</si>
  <si>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</si>
  <si>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</si>
  <si>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</si>
  <si>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</si>
  <si>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</si>
  <si>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</si>
  <si>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</si>
  <si>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</si>
  <si>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</si>
  <si>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</si>
  <si>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</si>
  <si>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</si>
  <si>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</si>
  <si>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</si>
  <si>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</si>
  <si>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</si>
  <si>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</si>
  <si>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</si>
  <si>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</si>
  <si>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</si>
  <si>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</si>
  <si>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</si>
  <si>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</si>
  <si>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</si>
  <si>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</si>
  <si>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</si>
  <si>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</si>
  <si>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</si>
  <si>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</si>
  <si>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</si>
  <si>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</si>
  <si>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</si>
  <si>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</si>
  <si>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</si>
  <si>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</si>
  <si>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</si>
  <si>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</si>
  <si>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</si>
  <si>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</si>
  <si>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</si>
  <si>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</si>
  <si>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</si>
  <si>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</si>
  <si>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</si>
  <si>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</si>
  <si>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</si>
  <si>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</si>
  <si>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</si>
  <si>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</si>
  <si>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</si>
  <si>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</si>
  <si>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</si>
  <si>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</si>
  <si>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</si>
  <si>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</si>
  <si>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</si>
  <si>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</si>
  <si>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</si>
  <si>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</si>
  <si>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</si>
  <si>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</si>
  <si>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</si>
  <si>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</si>
  <si>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</si>
  <si>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</si>
  <si>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</si>
  <si>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</si>
  <si>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</si>
  <si>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</si>
  <si>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</si>
  <si>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</si>
  <si>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</si>
  <si>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</si>
  <si>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</si>
  <si>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</si>
  <si>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</si>
  <si>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</si>
  <si>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</si>
  <si>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</si>
  <si>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</si>
  <si>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</si>
  <si>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</si>
  <si>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</si>
  <si>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</si>
  <si>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</si>
  <si>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</si>
  <si>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</si>
  <si>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</si>
  <si>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</si>
  <si>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</si>
  <si>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</si>
  <si>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</si>
  <si>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</si>
  <si>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</si>
  <si>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</si>
  <si>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</si>
  <si>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</si>
  <si>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</si>
  <si>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</si>
  <si>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</si>
  <si>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</si>
  <si>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</si>
  <si>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</si>
  <si>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</si>
  <si>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</si>
  <si>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</si>
  <si>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</si>
  <si>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</si>
  <si>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</si>
  <si>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</si>
  <si>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</si>
  <si>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</si>
  <si>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</si>
  <si>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</si>
  <si>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</si>
  <si>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</si>
  <si>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</si>
  <si>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</si>
  <si>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</si>
  <si>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</si>
  <si>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</si>
  <si>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</si>
  <si>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</si>
  <si>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</si>
  <si>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</si>
  <si>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</si>
  <si>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</si>
  <si>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</si>
  <si>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</si>
  <si>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</si>
  <si>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</si>
  <si>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</si>
  <si>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</si>
  <si>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</si>
  <si>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</si>
  <si>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</si>
  <si>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</si>
  <si>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</si>
  <si>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</si>
  <si>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</si>
  <si>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</si>
  <si>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</si>
  <si>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</si>
  <si>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</si>
  <si>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</si>
  <si>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</si>
  <si>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</si>
  <si>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</si>
  <si>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</si>
  <si>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</si>
  <si>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</si>
  <si>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</si>
  <si>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</si>
  <si>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</si>
  <si>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</si>
  <si>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</si>
  <si>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</si>
  <si>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</si>
  <si>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</si>
  <si>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</si>
  <si>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</si>
  <si>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</si>
  <si>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</si>
  <si>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</si>
  <si>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</si>
  <si>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</si>
  <si>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</si>
  <si>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</si>
  <si>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</si>
  <si>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</si>
  <si>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</si>
  <si>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</si>
  <si>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</si>
  <si>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</si>
  <si>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</si>
  <si>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</si>
  <si>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</si>
  <si>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</si>
  <si>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</si>
  <si>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</si>
  <si>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</si>
  <si>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</si>
  <si>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</si>
  <si>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</si>
  <si>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</si>
  <si>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</si>
  <si>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</si>
  <si>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</si>
  <si>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</si>
  <si>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</si>
  <si>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</si>
  <si>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</si>
  <si>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</si>
  <si>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</si>
  <si>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</si>
  <si>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</si>
  <si>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</si>
  <si>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</si>
  <si>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</si>
  <si>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</si>
  <si>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</si>
  <si>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</si>
  <si>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</si>
  <si>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</si>
  <si>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</si>
  <si>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</si>
  <si>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</si>
  <si>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</si>
  <si>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</si>
  <si>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</si>
  <si>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</si>
  <si>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</si>
  <si>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</si>
  <si>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</si>
  <si>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</si>
  <si>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</si>
  <si>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</si>
  <si>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</si>
  <si>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</si>
  <si>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</si>
  <si>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</si>
  <si>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</si>
  <si>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</si>
  <si>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</si>
  <si>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</si>
  <si>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</si>
  <si>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</si>
  <si>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</si>
  <si>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</si>
  <si>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</si>
  <si>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</si>
  <si>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</si>
  <si>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</si>
  <si>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</si>
  <si>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</si>
  <si>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</si>
  <si>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</si>
  <si>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</si>
  <si>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</si>
  <si>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</si>
  <si>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</si>
  <si>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</si>
  <si>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</si>
  <si>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</si>
  <si>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</si>
  <si>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</si>
  <si>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</si>
  <si>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</si>
  <si>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</si>
  <si>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</si>
  <si>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</si>
  <si>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</si>
  <si>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</si>
  <si>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</si>
  <si>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</si>
  <si>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</si>
  <si>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</si>
  <si>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</si>
  <si>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</si>
  <si>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</si>
  <si>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</si>
  <si>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</si>
  <si>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</si>
  <si>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</si>
  <si>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</si>
  <si>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</si>
  <si>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</si>
  <si>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</si>
  <si>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</si>
  <si>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</si>
  <si>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</si>
  <si>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</si>
  <si>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</si>
  <si>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</si>
  <si>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</si>
  <si>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</si>
  <si>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</si>
  <si>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</si>
  <si>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</si>
  <si>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</si>
  <si>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</si>
  <si>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</si>
  <si>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</si>
  <si>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</si>
  <si>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</si>
  <si>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</si>
  <si>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</si>
  <si>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</si>
  <si>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</si>
  <si>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</si>
  <si>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</si>
  <si>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</si>
  <si>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</si>
  <si>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</si>
  <si>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</si>
  <si>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</si>
  <si>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</si>
  <si>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</si>
  <si>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</si>
  <si>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</si>
  <si>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</si>
  <si>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</si>
  <si>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</si>
  <si>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</si>
  <si>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</si>
  <si>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</si>
  <si>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</si>
  <si>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</si>
  <si>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</si>
  <si>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</si>
  <si>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</si>
  <si>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</si>
  <si>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</si>
  <si>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</si>
  <si>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</si>
  <si>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</si>
  <si>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</si>
  <si>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</si>
  <si>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</si>
  <si>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</si>
  <si>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</si>
  <si>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</si>
  <si>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</si>
  <si>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</si>
  <si>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</si>
  <si>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</si>
  <si>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</si>
  <si>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</si>
  <si>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</si>
  <si>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</si>
  <si>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</si>
  <si>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</si>
  <si>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</si>
  <si>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</si>
  <si>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</si>
  <si>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</si>
  <si>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</si>
  <si>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</si>
  <si>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</si>
  <si>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</si>
  <si>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</si>
  <si>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</si>
  <si>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</si>
  <si>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</si>
  <si>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</si>
  <si>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</si>
  <si>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</si>
  <si>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</si>
  <si>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</si>
  <si>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</si>
  <si>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</si>
  <si>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</si>
  <si>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</si>
  <si>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</si>
  <si>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</si>
  <si>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</si>
  <si>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</si>
  <si>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</si>
  <si>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</si>
  <si>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</si>
  <si>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</si>
  <si>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</si>
  <si>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</si>
  <si>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</si>
  <si>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</si>
  <si>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</si>
  <si>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</si>
  <si>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</si>
  <si>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</si>
  <si>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</si>
  <si>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</si>
  <si>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</si>
  <si>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</si>
  <si>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</si>
  <si>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</si>
  <si>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</si>
  <si>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</si>
  <si>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</si>
  <si>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</si>
  <si>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</si>
  <si>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</si>
  <si>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</si>
  <si>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</si>
  <si>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</si>
  <si>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</si>
  <si>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</si>
  <si>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</si>
  <si>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</si>
  <si>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</si>
  <si>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</si>
  <si>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</si>
  <si>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</si>
  <si>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</si>
  <si>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</si>
  <si>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</si>
  <si>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</si>
  <si>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</si>
  <si>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</si>
  <si>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</si>
  <si>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</si>
  <si>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</si>
  <si>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</si>
  <si>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</si>
  <si>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</si>
  <si>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</si>
  <si>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</si>
  <si>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</si>
  <si>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</si>
  <si>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</si>
  <si>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</si>
  <si>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</si>
  <si>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</si>
  <si>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</si>
  <si>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</si>
  <si>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</si>
  <si>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</si>
  <si>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</si>
  <si>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</si>
  <si>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</si>
  <si>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</si>
  <si>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</si>
  <si>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</si>
  <si>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</si>
  <si>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</si>
  <si>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</si>
  <si>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</si>
  <si>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</si>
  <si>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</si>
  <si>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</si>
  <si>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</si>
  <si>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</si>
  <si>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</si>
  <si>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</si>
  <si>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</si>
  <si>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</si>
  <si>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</si>
  <si>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</si>
  <si>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</si>
  <si>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</si>
  <si>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</si>
  <si>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</si>
  <si>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</si>
  <si>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</si>
  <si>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</si>
  <si>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</si>
  <si>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</si>
  <si>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</si>
  <si>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</si>
  <si>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</si>
  <si>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</si>
  <si>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</si>
  <si>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</si>
  <si>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</si>
  <si>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</si>
  <si>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</si>
  <si>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</si>
  <si>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</si>
  <si>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</si>
  <si>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</si>
  <si>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</si>
  <si>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</si>
  <si>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</si>
  <si>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</si>
  <si>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</si>
  <si>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</si>
  <si>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</si>
  <si>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</si>
  <si>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</si>
  <si>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</si>
  <si>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</si>
  <si>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</si>
  <si>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</si>
  <si>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</si>
  <si>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</si>
  <si>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</si>
  <si>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</si>
  <si>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</si>
  <si>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</si>
  <si>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</si>
  <si>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</si>
  <si>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</si>
  <si>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</si>
  <si>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</si>
  <si>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</si>
  <si>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</si>
  <si>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</si>
  <si>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</si>
  <si>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</si>
  <si>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</si>
  <si>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</si>
  <si>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</si>
  <si>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</si>
  <si>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</si>
  <si>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</si>
  <si>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</si>
  <si>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</si>
  <si>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</si>
  <si>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</si>
  <si>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</si>
  <si>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</si>
  <si>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</si>
  <si>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</si>
  <si>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</si>
  <si>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</si>
  <si>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</si>
  <si>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</si>
  <si>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</si>
  <si>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</si>
  <si>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</si>
  <si>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</si>
  <si>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</si>
  <si>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</si>
  <si>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</si>
  <si>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</si>
  <si>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</si>
  <si>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</si>
  <si>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</si>
  <si>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</si>
  <si>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</si>
  <si>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</si>
  <si>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</si>
  <si>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</si>
  <si>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</si>
  <si>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</si>
  <si>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</si>
  <si>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</si>
  <si>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</si>
  <si>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</si>
  <si>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</si>
  <si>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</si>
  <si>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</si>
  <si>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</si>
  <si>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</si>
  <si>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</si>
  <si>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</si>
  <si>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</si>
  <si>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</si>
  <si>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</si>
  <si>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</si>
  <si>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</si>
  <si>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</si>
  <si>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</si>
  <si>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</si>
  <si>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</si>
  <si>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</si>
  <si>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</si>
  <si>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</si>
  <si>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</si>
  <si>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</si>
  <si>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</si>
  <si>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</si>
  <si>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</si>
  <si>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</si>
  <si>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</si>
  <si>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</si>
  <si>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</si>
  <si>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</si>
  <si>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</si>
  <si>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</si>
  <si>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</si>
  <si>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</si>
  <si>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</si>
  <si>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</si>
  <si>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</si>
  <si>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</si>
  <si>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</si>
  <si>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</si>
  <si>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</si>
  <si>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</si>
  <si>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</si>
  <si>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</si>
  <si>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</si>
  <si>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</si>
  <si>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</si>
  <si>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</si>
  <si>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</si>
  <si>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</si>
  <si>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</si>
  <si>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</si>
  <si>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</si>
  <si>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</si>
  <si>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</si>
  <si>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</si>
  <si>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</si>
  <si>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</si>
  <si>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</si>
  <si>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</si>
  <si>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</si>
  <si>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</si>
  <si>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</si>
  <si>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</si>
  <si>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</si>
  <si>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</si>
  <si>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</si>
  <si>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</si>
  <si>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</si>
  <si>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</si>
  <si>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</si>
  <si>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</si>
  <si>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</si>
  <si>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</si>
  <si>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</si>
  <si>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</si>
  <si>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</si>
  <si>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</si>
  <si>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</si>
  <si>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</si>
  <si>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</si>
  <si>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</si>
  <si>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</si>
  <si>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</si>
  <si>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</si>
  <si>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</si>
  <si>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</si>
  <si>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</si>
  <si>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</si>
  <si>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</si>
  <si>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</si>
  <si>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</si>
  <si>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</si>
  <si>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</si>
  <si>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</si>
  <si>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</si>
  <si>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</si>
  <si>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</si>
  <si>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</si>
  <si>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</si>
  <si>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</si>
  <si>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</si>
  <si>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</si>
  <si>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</si>
  <si>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</si>
  <si>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</si>
  <si>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</si>
  <si>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</si>
  <si>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</si>
  <si>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</si>
  <si>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</si>
  <si>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</si>
  <si>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</si>
  <si>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</si>
  <si>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</si>
  <si>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</si>
  <si>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</si>
  <si>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</si>
  <si>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</si>
  <si>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</si>
  <si>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</si>
  <si>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</si>
  <si>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</si>
  <si>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</si>
  <si>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</si>
  <si>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</si>
  <si>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</si>
  <si>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</si>
  <si>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</si>
  <si>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</si>
  <si>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</si>
  <si>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</si>
  <si>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</si>
  <si>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</si>
  <si>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</si>
  <si>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</si>
  <si>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</si>
  <si>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</si>
  <si>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</si>
  <si>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</si>
  <si>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</si>
  <si>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</si>
  <si>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</si>
  <si>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</si>
  <si>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</si>
  <si>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</si>
  <si>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</si>
  <si>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</si>
  <si>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</si>
  <si>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</si>
  <si>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</si>
  <si>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</si>
  <si>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</si>
  <si>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</si>
  <si>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</si>
  <si>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</si>
  <si>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</si>
  <si>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</si>
  <si>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</si>
  <si>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</si>
  <si>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</si>
  <si>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</si>
  <si>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</si>
  <si>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</si>
  <si>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</si>
  <si>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</si>
  <si>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</si>
  <si>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</si>
  <si>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</si>
  <si>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</si>
  <si>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</si>
  <si>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</si>
  <si>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</si>
  <si>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</si>
  <si>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</si>
  <si>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</si>
  <si>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</si>
  <si>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</si>
  <si>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</si>
  <si>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</si>
  <si>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</si>
  <si>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</si>
  <si>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</si>
  <si>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</si>
  <si>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</si>
  <si>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</si>
  <si>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</si>
  <si>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</si>
  <si>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</si>
  <si>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</si>
  <si>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</si>
  <si>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</si>
  <si>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</si>
  <si>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</si>
  <si>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</si>
  <si>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</si>
  <si>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</si>
  <si>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</si>
  <si>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</si>
  <si>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</si>
  <si>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</si>
  <si>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</si>
  <si>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</si>
  <si>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</si>
  <si>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</si>
  <si>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</si>
  <si>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</si>
  <si>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</si>
  <si>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</si>
  <si>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</si>
  <si>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</si>
  <si>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</si>
  <si>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</si>
  <si>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</si>
  <si>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</si>
  <si>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</si>
  <si>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</si>
  <si>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</si>
  <si>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</si>
  <si>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</si>
  <si>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</si>
  <si>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</si>
  <si>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</si>
  <si>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</si>
  <si>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</si>
  <si>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</si>
  <si>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</si>
  <si>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</si>
  <si>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</si>
  <si>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</si>
  <si>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</si>
  <si>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</si>
  <si>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</si>
  <si>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</si>
  <si>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</si>
  <si>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</si>
  <si>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</si>
  <si>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</si>
  <si>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</si>
  <si>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</si>
  <si>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</si>
  <si>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</si>
  <si>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</si>
  <si>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</si>
  <si>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</si>
  <si>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</si>
  <si>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</si>
  <si>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</si>
  <si>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</si>
  <si>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</si>
  <si>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</si>
  <si>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</si>
  <si>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</si>
  <si>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</si>
  <si>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</si>
  <si>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</si>
  <si>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</si>
  <si>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</si>
  <si>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</si>
  <si>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</si>
  <si>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</si>
  <si>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</si>
  <si>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</si>
  <si>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</si>
  <si>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</si>
  <si>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</si>
  <si>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</si>
  <si>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</si>
  <si>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</si>
  <si>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</si>
  <si>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</si>
  <si>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</si>
  <si>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</si>
  <si>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</si>
  <si>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</si>
  <si>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</si>
  <si>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</si>
  <si>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</si>
  <si>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</si>
  <si>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</si>
  <si>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</si>
  <si>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</si>
  <si>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</si>
  <si>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</si>
  <si>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</si>
  <si>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</si>
  <si>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</si>
  <si>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</si>
  <si>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</si>
  <si>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</si>
  <si>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</si>
  <si>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</si>
  <si>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</si>
  <si>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</si>
  <si>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</si>
  <si>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</si>
  <si>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</si>
  <si>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</si>
  <si>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</si>
  <si>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</si>
  <si>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</si>
  <si>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</si>
  <si>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</si>
  <si>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</si>
  <si>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</si>
  <si>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</si>
  <si>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</si>
  <si>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</si>
  <si>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</si>
  <si>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</si>
  <si>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</si>
  <si>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</si>
  <si>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</si>
  <si>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</si>
  <si>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</si>
  <si>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</si>
  <si>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</si>
  <si>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</si>
  <si>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</si>
  <si>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</si>
  <si>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</si>
  <si>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</si>
  <si>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</si>
  <si>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</si>
  <si>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</si>
  <si>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</si>
  <si>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</si>
  <si>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</si>
  <si>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</si>
  <si>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</si>
  <si>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</si>
  <si>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</si>
  <si>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</si>
  <si>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</si>
  <si>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</si>
  <si>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</si>
  <si>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</si>
  <si>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</si>
  <si>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</si>
  <si>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</si>
  <si>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</si>
  <si>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</si>
  <si>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</si>
  <si>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</si>
  <si>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</si>
  <si>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</si>
  <si>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</si>
  <si>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</si>
  <si>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</si>
  <si>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</si>
  <si>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</si>
  <si>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</si>
  <si>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</si>
  <si>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</si>
  <si>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</si>
  <si>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</si>
  <si>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</si>
  <si>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</si>
  <si>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</si>
  <si>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</si>
  <si>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</si>
  <si>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</si>
  <si>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</si>
  <si>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</si>
  <si>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</si>
  <si>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</si>
  <si>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</si>
  <si>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</si>
  <si>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</si>
  <si>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</si>
  <si>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</si>
  <si>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</si>
  <si>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</si>
  <si>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</si>
  <si>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</si>
  <si>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</si>
  <si>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</si>
  <si>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</si>
  <si>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</si>
  <si>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</si>
  <si>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</si>
  <si>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</si>
  <si>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</si>
  <si>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</si>
  <si>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</si>
  <si>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</si>
  <si>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</si>
  <si>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</si>
  <si>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</si>
  <si>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</si>
  <si>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</si>
  <si>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</si>
  <si>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</si>
  <si>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</si>
  <si>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</si>
  <si>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</si>
  <si>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</si>
  <si>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</si>
  <si>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</si>
  <si>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</si>
  <si>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</si>
  <si>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</si>
  <si>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</si>
  <si>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</si>
  <si>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</si>
  <si>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</si>
  <si>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</si>
  <si>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</si>
  <si>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</si>
  <si>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</si>
  <si>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</si>
  <si>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</si>
  <si>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</si>
  <si>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</si>
  <si>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</si>
  <si>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</si>
  <si>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</si>
  <si>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</si>
  <si>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</si>
  <si>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</si>
  <si>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</si>
  <si>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</si>
  <si>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</si>
  <si>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</si>
  <si>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</si>
  <si>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</si>
  <si>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</si>
  <si>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</si>
  <si>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</si>
  <si>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</si>
  <si>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</si>
  <si>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</si>
  <si>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</si>
  <si>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</si>
  <si>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</si>
  <si>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</si>
  <si>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</si>
  <si>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</si>
  <si>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</si>
  <si>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</si>
  <si>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</si>
  <si>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</si>
  <si>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</si>
  <si>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</si>
  <si>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</si>
  <si>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</si>
  <si>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</si>
  <si>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</si>
  <si>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</si>
  <si>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</si>
  <si>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</si>
  <si>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</si>
  <si>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</si>
  <si>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</si>
  <si>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</si>
  <si>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</si>
  <si>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</si>
  <si>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</si>
  <si>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</si>
  <si>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</si>
  <si>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</si>
  <si>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</si>
  <si>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</si>
  <si>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</si>
  <si>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</si>
  <si>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</si>
  <si>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</si>
  <si>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</si>
  <si>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</si>
  <si>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</si>
  <si>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</si>
  <si>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</si>
  <si>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</si>
  <si>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</si>
  <si>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</si>
  <si>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</si>
  <si>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</si>
  <si>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</si>
  <si>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</si>
  <si>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</si>
  <si>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</si>
  <si>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</si>
  <si>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</si>
  <si>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</si>
  <si>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</si>
  <si>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</si>
  <si>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</si>
  <si>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</si>
  <si>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</si>
  <si>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</si>
  <si>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</si>
  <si>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</si>
  <si>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</si>
  <si>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</si>
  <si>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</si>
  <si>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</si>
  <si>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</si>
  <si>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</si>
  <si>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</si>
  <si>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</si>
  <si>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</si>
  <si>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</si>
  <si>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</si>
  <si>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</si>
  <si>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</si>
  <si>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</si>
  <si>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</si>
  <si>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</si>
  <si>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</si>
  <si>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</si>
  <si>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</si>
  <si>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</si>
  <si>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</si>
  <si>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</si>
  <si>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</si>
  <si>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</si>
  <si>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</si>
  <si>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</si>
  <si>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</si>
  <si>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</si>
  <si>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</si>
  <si>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</si>
  <si>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</si>
  <si>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</si>
  <si>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</si>
  <si>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</si>
  <si>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</si>
  <si>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</si>
  <si>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</si>
  <si>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</si>
  <si>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</si>
  <si>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</si>
  <si>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</si>
  <si>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</si>
  <si>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</si>
  <si>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</si>
  <si>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</si>
  <si>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</si>
  <si>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</si>
  <si>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</si>
  <si>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</si>
  <si>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</si>
  <si>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</si>
  <si>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</si>
  <si>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</si>
  <si>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</si>
  <si>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</si>
  <si>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</si>
  <si>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</si>
  <si>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</si>
  <si>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</si>
  <si>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</si>
  <si>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</si>
  <si>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</si>
  <si>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</si>
  <si>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</si>
  <si>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</si>
  <si>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</si>
  <si>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</si>
  <si>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</si>
  <si>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</si>
  <si>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</si>
  <si>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</si>
  <si>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</si>
  <si>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</si>
  <si>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</si>
  <si>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</si>
  <si>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</si>
  <si>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</si>
  <si>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</si>
  <si>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</si>
  <si>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</si>
  <si>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</si>
  <si>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</si>
  <si>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</si>
  <si>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</si>
  <si>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</si>
  <si>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</si>
  <si>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</si>
  <si>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</si>
  <si>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</si>
  <si>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</si>
  <si>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</si>
  <si>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</si>
  <si>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</si>
  <si>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</si>
  <si>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</si>
  <si>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</si>
  <si>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</si>
  <si>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</si>
  <si>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</si>
  <si>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</si>
  <si>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</si>
  <si>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</si>
  <si>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</si>
  <si>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</si>
  <si>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</si>
  <si>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</si>
  <si>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</si>
  <si>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</si>
  <si>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</si>
  <si>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</si>
  <si>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</si>
  <si>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</si>
  <si>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</si>
  <si>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</si>
  <si>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</si>
  <si>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</si>
  <si>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</si>
  <si>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</si>
  <si>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</si>
  <si>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</si>
  <si>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</si>
  <si>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</si>
  <si>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</si>
  <si>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</si>
  <si>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</si>
  <si>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</si>
  <si>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</si>
  <si>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</si>
  <si>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</si>
  <si>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</si>
  <si>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</si>
  <si>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</si>
  <si>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</si>
  <si>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</si>
  <si>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</si>
  <si>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</si>
  <si>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</si>
  <si>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</si>
  <si>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</si>
  <si>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</si>
  <si>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</si>
  <si>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</si>
  <si>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</si>
  <si>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</si>
  <si>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</si>
  <si>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</si>
  <si>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</si>
  <si>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</si>
  <si>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</si>
  <si>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</si>
  <si>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</si>
  <si>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</si>
  <si>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</si>
  <si>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</si>
  <si>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</si>
  <si>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</si>
  <si>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</si>
  <si>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</si>
  <si>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</si>
  <si>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</si>
  <si>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</si>
  <si>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</si>
  <si>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</si>
  <si>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</si>
  <si>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</si>
  <si>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</si>
  <si>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</si>
  <si>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</si>
  <si>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</si>
  <si>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</si>
  <si>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</si>
  <si>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</si>
  <si>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</si>
  <si>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</si>
  <si>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</si>
  <si>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</si>
  <si>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</si>
  <si>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</si>
  <si>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</si>
  <si>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</si>
  <si>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</si>
  <si>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</si>
  <si>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</si>
  <si>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</si>
  <si>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</si>
  <si>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</si>
  <si>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</si>
  <si>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</si>
  <si>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</si>
  <si>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</si>
  <si>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</si>
  <si>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</si>
  <si>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</si>
  <si>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</si>
  <si>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</si>
  <si>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</si>
  <si>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</si>
  <si>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</si>
  <si>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</si>
  <si>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</si>
  <si>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</si>
  <si>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</si>
  <si>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</si>
  <si>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</si>
  <si>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</si>
  <si>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</si>
  <si>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</si>
  <si>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</si>
  <si>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</si>
  <si>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</si>
  <si>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</si>
  <si>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</si>
  <si>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</si>
  <si>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</si>
  <si>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</si>
  <si>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</si>
  <si>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</si>
  <si>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</si>
  <si>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</si>
  <si>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</si>
  <si>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</si>
  <si>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</si>
  <si>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</si>
  <si>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</si>
  <si>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</si>
  <si>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</si>
  <si>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</si>
  <si>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</si>
  <si>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</si>
  <si>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</si>
  <si>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</si>
  <si>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</si>
  <si>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</si>
  <si>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</si>
  <si>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</si>
  <si>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</si>
  <si>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</si>
  <si>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</si>
  <si>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</si>
  <si>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</si>
  <si>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</si>
  <si>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</si>
  <si>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</si>
  <si>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</si>
  <si>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</si>
  <si>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</si>
  <si>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</si>
  <si>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</si>
  <si>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</si>
  <si>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</si>
  <si>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</si>
  <si>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</si>
  <si>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</si>
  <si>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</si>
  <si>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</si>
  <si>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</si>
  <si>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</si>
  <si>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</si>
  <si>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</si>
  <si>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</si>
  <si>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</si>
  <si>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</si>
  <si>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</si>
  <si>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</si>
  <si>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</si>
  <si>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</si>
  <si>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</si>
  <si>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</si>
  <si>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</si>
  <si>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</si>
  <si>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</si>
  <si>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</si>
  <si>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</si>
  <si>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</si>
  <si>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</si>
  <si>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</si>
  <si>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</si>
  <si>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</si>
  <si>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</si>
  <si>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</si>
  <si>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</si>
  <si>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</si>
  <si>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</si>
  <si>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</si>
  <si>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</si>
  <si>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</si>
  <si>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</si>
  <si>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</si>
  <si>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</si>
  <si>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</si>
  <si>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</si>
  <si>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</si>
  <si>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</si>
  <si>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</si>
  <si>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</si>
  <si>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</si>
  <si>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</si>
  <si>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</si>
  <si>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</si>
  <si>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</si>
  <si>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</si>
  <si>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</si>
  <si>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</si>
  <si>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</si>
  <si>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</si>
  <si>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</si>
  <si>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</si>
  <si>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</si>
  <si>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</si>
  <si>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</si>
  <si>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</si>
  <si>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</si>
  <si>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</si>
  <si>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</si>
  <si>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</si>
  <si>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</si>
  <si>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</si>
  <si>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</si>
  <si>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</si>
  <si>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</si>
  <si>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</si>
  <si>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</si>
  <si>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</si>
  <si>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</si>
  <si>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</si>
  <si>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</si>
  <si>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</si>
  <si>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</si>
  <si>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</si>
  <si>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</si>
  <si>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</si>
  <si>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</si>
  <si>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</si>
  <si>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</si>
  <si>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</si>
  <si>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</si>
  <si>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</si>
  <si>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</si>
  <si>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</si>
  <si>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</si>
  <si>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</si>
  <si>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</si>
  <si>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</si>
  <si>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</si>
  <si>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</si>
  <si>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</si>
  <si>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</si>
  <si>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</si>
  <si>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</si>
  <si>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</si>
  <si>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</si>
  <si>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</si>
  <si>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</si>
  <si>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</si>
  <si>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</si>
  <si>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</si>
  <si>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</si>
  <si>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</si>
  <si>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</si>
  <si>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</si>
  <si>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</si>
  <si>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</si>
  <si>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</si>
  <si>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</si>
  <si>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</si>
  <si>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</si>
  <si>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</si>
  <si>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</si>
  <si>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</si>
  <si>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</si>
  <si>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</si>
  <si>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</si>
  <si>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</si>
  <si>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</si>
  <si>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</si>
  <si>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</si>
  <si>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</si>
  <si>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</si>
  <si>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</si>
  <si>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</si>
  <si>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</si>
  <si>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</si>
  <si>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</si>
  <si>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</si>
  <si>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</si>
  <si>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</si>
  <si>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</si>
  <si>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</si>
  <si>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</si>
  <si>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</si>
  <si>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</si>
  <si>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</si>
  <si>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</si>
  <si>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</si>
  <si>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</si>
  <si>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</si>
  <si>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</si>
  <si>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</si>
  <si>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</si>
  <si>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</si>
  <si>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</si>
  <si>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</si>
  <si>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</si>
  <si>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</si>
  <si>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</si>
  <si>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</si>
  <si>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</si>
  <si>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</si>
  <si>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</si>
  <si>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</si>
  <si>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</si>
  <si>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</si>
  <si>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</si>
  <si>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</si>
  <si>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</si>
  <si>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</si>
  <si>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</si>
  <si>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</si>
  <si>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</si>
  <si>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</si>
  <si>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</si>
  <si>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</si>
  <si>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</si>
  <si>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</si>
  <si>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</si>
  <si>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</si>
  <si>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</si>
  <si>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</si>
  <si>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</si>
  <si>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</si>
  <si>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</si>
  <si>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</si>
  <si>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</si>
  <si>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</si>
  <si>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</si>
  <si>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</si>
  <si>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</si>
  <si>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</si>
  <si>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</si>
  <si>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</si>
  <si>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</si>
  <si>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</si>
  <si>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</si>
  <si>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</si>
  <si>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</si>
  <si>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</si>
  <si>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</si>
  <si>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</si>
  <si>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</si>
  <si>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</si>
  <si>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</si>
  <si>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</si>
  <si>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</si>
  <si>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</si>
  <si>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</si>
  <si>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</si>
  <si>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</si>
  <si>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</si>
  <si>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</si>
  <si>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</si>
  <si>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</si>
  <si>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</si>
  <si>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</si>
  <si>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</si>
  <si>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</si>
  <si>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</si>
  <si>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</si>
  <si>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</si>
  <si>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</si>
  <si>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</si>
  <si>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</si>
  <si>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</si>
  <si>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</si>
  <si>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</si>
  <si>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</si>
  <si>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</si>
  <si>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</si>
  <si>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</si>
  <si>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</si>
  <si>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</si>
  <si>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</si>
  <si>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</si>
  <si>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</si>
  <si>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</si>
  <si>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</si>
  <si>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</si>
  <si>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</si>
  <si>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</si>
  <si>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</si>
  <si>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</si>
  <si>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</si>
  <si>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</si>
  <si>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</si>
  <si>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</si>
  <si>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</si>
  <si>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</si>
  <si>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</si>
  <si>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</si>
  <si>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</si>
  <si>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</si>
  <si>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</si>
  <si>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</si>
  <si>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</si>
  <si>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</si>
  <si>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</si>
  <si>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</si>
  <si>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</si>
  <si>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</si>
  <si>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</si>
  <si>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</si>
  <si>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</si>
  <si>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</si>
  <si>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</si>
  <si>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</si>
  <si>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</si>
  <si>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</si>
  <si>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</si>
  <si>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</si>
  <si>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</si>
  <si>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</si>
  <si>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</si>
  <si>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</si>
  <si>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</si>
  <si>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</si>
  <si>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</si>
  <si>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</si>
  <si>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</si>
  <si>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</si>
  <si>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</si>
  <si>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</si>
  <si>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</si>
  <si>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</si>
  <si>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</si>
  <si>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</si>
  <si>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</si>
  <si>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</si>
  <si>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</si>
  <si>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</si>
  <si>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</si>
  <si>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</si>
  <si>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</si>
  <si>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</si>
  <si>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</si>
  <si>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</si>
  <si>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</si>
  <si>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</si>
  <si>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</si>
  <si>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</si>
  <si>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</si>
  <si>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</si>
  <si>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</si>
  <si>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</si>
  <si>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</si>
  <si>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</si>
  <si>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</si>
  <si>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</si>
  <si>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</si>
  <si>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</si>
  <si>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</si>
  <si>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</si>
  <si>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</si>
  <si>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</si>
  <si>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</si>
  <si>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</si>
  <si>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</si>
  <si>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</si>
  <si>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</si>
  <si>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</si>
  <si>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</si>
  <si>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</si>
  <si>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</si>
  <si>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</si>
  <si>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</si>
  <si>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</si>
  <si>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</si>
  <si>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</si>
  <si>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</si>
  <si>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</si>
  <si>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</si>
  <si>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</si>
  <si>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</si>
  <si>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</si>
  <si>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</si>
  <si>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</si>
  <si>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</si>
  <si>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</si>
  <si>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</si>
  <si>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</si>
  <si>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</si>
  <si>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</si>
  <si>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</si>
  <si>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</si>
  <si>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</si>
  <si>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</si>
  <si>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</si>
  <si>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</si>
  <si>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</si>
  <si>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</si>
  <si>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</si>
  <si>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</si>
  <si>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</si>
  <si>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</si>
  <si>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</si>
  <si>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</si>
  <si>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</si>
  <si>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</si>
  <si>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</si>
  <si>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</si>
  <si>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</si>
  <si>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</si>
  <si>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</si>
  <si>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</si>
  <si>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</si>
  <si>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</si>
  <si>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</si>
  <si>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</si>
  <si>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</si>
  <si>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</si>
  <si>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</si>
  <si>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</si>
  <si>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</si>
  <si>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</si>
  <si>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</si>
  <si>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</si>
  <si>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</si>
  <si>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</si>
  <si>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</si>
  <si>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</si>
  <si>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</si>
  <si>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</si>
  <si>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</si>
  <si>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</si>
  <si>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</si>
  <si>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</si>
  <si>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</si>
  <si>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</si>
  <si>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</si>
  <si>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</si>
  <si>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</si>
  <si>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</si>
  <si>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</si>
  <si>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</si>
  <si>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</si>
  <si>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</si>
  <si>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</si>
  <si>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</si>
  <si>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</si>
  <si>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</si>
  <si>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</si>
  <si>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</si>
  <si>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</si>
  <si>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</si>
  <si>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</si>
  <si>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</si>
  <si>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</si>
  <si>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</si>
  <si>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</si>
  <si>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</si>
  <si>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</si>
  <si>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</si>
  <si>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</si>
  <si>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</si>
  <si>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</si>
  <si>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</si>
  <si>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</si>
  <si>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</si>
  <si>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</si>
  <si>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</si>
  <si>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</si>
  <si>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</si>
  <si>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</si>
  <si>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</si>
  <si>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</si>
  <si>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</si>
  <si>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</si>
  <si>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</si>
  <si>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</si>
  <si>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</si>
  <si>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</si>
  <si>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</si>
  <si>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</si>
  <si>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</si>
  <si>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</si>
  <si>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</si>
  <si>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</si>
  <si>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</si>
  <si>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</si>
  <si>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</si>
  <si>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</si>
  <si>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</si>
  <si>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</si>
  <si>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</si>
  <si>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</si>
  <si>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</si>
  <si>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</si>
  <si>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</si>
  <si>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</si>
  <si>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</si>
  <si>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</si>
  <si>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</si>
  <si>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</si>
  <si>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</si>
  <si>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</si>
  <si>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</si>
  <si>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</si>
  <si>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</si>
  <si>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</si>
  <si>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</si>
  <si>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</si>
  <si>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</si>
  <si>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</si>
  <si>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</si>
  <si>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</si>
  <si>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</si>
  <si>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</si>
  <si>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</si>
  <si>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</si>
  <si>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</si>
  <si>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</si>
  <si>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</si>
  <si>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</si>
  <si>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</si>
  <si>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</si>
  <si>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</si>
  <si>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</si>
  <si>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</si>
  <si>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</si>
  <si>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</si>
  <si>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</si>
  <si>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</si>
  <si>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</si>
  <si>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</si>
  <si>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</si>
  <si>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</si>
  <si>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</si>
  <si>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</si>
  <si>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</si>
  <si>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</si>
  <si>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</si>
  <si>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</si>
  <si>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</si>
  <si>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</si>
  <si>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</si>
  <si>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</si>
  <si>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</si>
  <si>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</si>
  <si>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</si>
  <si>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</si>
  <si>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</si>
  <si>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</si>
  <si>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</si>
  <si>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</si>
  <si>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</si>
  <si>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</si>
  <si>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</si>
  <si>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</si>
  <si>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</si>
  <si>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</si>
  <si>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</si>
  <si>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</si>
  <si>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</si>
  <si>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</si>
  <si>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</si>
  <si>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</si>
  <si>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</si>
  <si>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</si>
  <si>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</si>
  <si>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</si>
  <si>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</si>
  <si>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</si>
  <si>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</si>
  <si>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</si>
  <si>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</si>
  <si>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</si>
  <si>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</si>
  <si>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</si>
  <si>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</si>
  <si>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</si>
  <si>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</si>
  <si>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</si>
  <si>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</si>
  <si>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</si>
  <si>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</si>
  <si>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</si>
  <si>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</si>
  <si>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</si>
  <si>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</si>
  <si>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</si>
  <si>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</si>
  <si>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</si>
  <si>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</si>
  <si>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</si>
  <si>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</si>
  <si>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</si>
  <si>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</si>
  <si>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</si>
  <si>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</si>
  <si>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</si>
  <si>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</si>
  <si>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</si>
  <si>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</si>
  <si>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</si>
  <si>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</si>
  <si>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</si>
  <si>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</si>
  <si>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</si>
  <si>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</si>
  <si>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</si>
  <si>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</si>
  <si>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</si>
  <si>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</si>
  <si>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</si>
  <si>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</si>
  <si>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</si>
  <si>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</si>
  <si>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</si>
  <si>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</si>
  <si>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</si>
  <si>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</si>
  <si>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</si>
  <si>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</si>
  <si>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</si>
  <si>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</si>
  <si>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</si>
  <si>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</si>
  <si>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</si>
  <si>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</si>
  <si>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</si>
  <si>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</si>
  <si>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</si>
  <si>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</si>
  <si>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</si>
  <si>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</si>
  <si>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</si>
  <si>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</si>
  <si>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</si>
  <si>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</si>
  <si>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</si>
  <si>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</si>
  <si>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</si>
  <si>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</si>
  <si>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</si>
  <si>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</si>
  <si>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</si>
  <si>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</si>
  <si>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</si>
  <si>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</si>
  <si>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</si>
  <si>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</si>
  <si>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</si>
  <si>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</si>
  <si>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</si>
  <si>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</si>
  <si>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</si>
  <si>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</si>
  <si>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</si>
  <si>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</si>
  <si>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</si>
  <si>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</si>
  <si>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</si>
  <si>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</si>
  <si>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</si>
  <si>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</si>
  <si>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</si>
  <si>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</si>
  <si>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</si>
  <si>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</si>
  <si>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</si>
  <si>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</si>
  <si>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</si>
  <si>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</si>
  <si>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</si>
  <si>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</si>
  <si>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</si>
  <si>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</si>
  <si>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</si>
  <si>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</si>
  <si>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</si>
  <si>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</si>
  <si>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</si>
  <si>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</si>
  <si>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</si>
  <si>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</si>
  <si>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</si>
  <si>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</si>
  <si>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</si>
  <si>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</si>
  <si>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</si>
  <si>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</si>
  <si>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</si>
  <si>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</si>
  <si>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</si>
  <si>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</si>
  <si>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</si>
  <si>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</si>
  <si>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</si>
  <si>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</si>
  <si>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</si>
  <si>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</si>
  <si>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</si>
  <si>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</si>
  <si>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</si>
  <si>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</si>
  <si>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</si>
  <si>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</si>
  <si>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</si>
  <si>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</si>
  <si>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</si>
  <si>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</si>
  <si>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</si>
  <si>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</si>
  <si>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</si>
  <si>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</si>
  <si>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</si>
  <si>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</si>
  <si>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</si>
  <si>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</si>
  <si>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</si>
  <si>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</si>
  <si>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</si>
  <si>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</si>
  <si>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</si>
  <si>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</si>
  <si>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</si>
  <si>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</si>
  <si>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</si>
  <si>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</si>
  <si>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</si>
  <si>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</si>
  <si>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</si>
  <si>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</si>
  <si>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</si>
  <si>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</si>
  <si>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</si>
  <si>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</si>
  <si>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</si>
  <si>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</si>
  <si>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</si>
  <si>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</si>
  <si>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</si>
  <si>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</si>
  <si>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</si>
  <si>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</si>
  <si>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</si>
  <si>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</si>
  <si>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</si>
  <si>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</si>
  <si>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</si>
  <si>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</si>
  <si>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</si>
  <si>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</si>
  <si>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</si>
  <si>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</si>
  <si>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</si>
  <si>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</si>
  <si>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</si>
  <si>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</si>
  <si>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</si>
  <si>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</si>
  <si>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</si>
  <si>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</si>
  <si>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</si>
  <si>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</si>
  <si>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</si>
  <si>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</si>
  <si>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</si>
  <si>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</si>
  <si>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</si>
  <si>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</si>
  <si>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</si>
  <si>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</si>
  <si>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</si>
  <si>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</si>
  <si>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</si>
  <si>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</si>
  <si>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</si>
  <si>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</si>
  <si>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</si>
  <si>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</si>
  <si>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</si>
  <si>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</si>
  <si>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</si>
  <si>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</si>
  <si>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</si>
  <si>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</si>
  <si>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</si>
  <si>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</si>
  <si>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</si>
  <si>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</si>
  <si>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</si>
  <si>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</si>
  <si>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</si>
  <si>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</si>
  <si>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</si>
  <si>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</si>
  <si>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</si>
  <si>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</si>
  <si>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</si>
  <si>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</si>
  <si>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</si>
  <si>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</si>
  <si>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</si>
  <si>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</si>
  <si>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</si>
  <si>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</si>
  <si>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</si>
  <si>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</si>
  <si>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</si>
  <si>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</si>
  <si>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</si>
  <si>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</si>
  <si>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</si>
  <si>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</si>
  <si>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</si>
  <si>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</si>
  <si>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</si>
  <si>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</si>
  <si>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</si>
  <si>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</si>
  <si>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</si>
  <si>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</si>
  <si>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</si>
  <si>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</si>
  <si>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</si>
  <si>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</si>
  <si>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</si>
  <si>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</si>
  <si>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</si>
  <si>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</si>
  <si>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</si>
  <si>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</si>
  <si>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</si>
  <si>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</si>
  <si>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</si>
  <si>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</si>
  <si>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</si>
  <si>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</si>
  <si>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</si>
  <si>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</si>
  <si>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</si>
  <si>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</si>
  <si>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</si>
  <si>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</si>
  <si>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</si>
  <si>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</si>
  <si>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</si>
  <si>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</si>
  <si>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</si>
  <si>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</si>
  <si>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</si>
  <si>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</si>
  <si>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</si>
  <si>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</si>
  <si>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</si>
  <si>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</si>
  <si>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</si>
  <si>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</si>
  <si>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</si>
  <si>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</si>
  <si>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</si>
  <si>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</si>
  <si>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</si>
  <si>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</si>
  <si>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</si>
  <si>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</si>
  <si>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</si>
  <si>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</si>
  <si>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</si>
  <si>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</si>
  <si>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</si>
  <si>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</si>
  <si>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</si>
  <si>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</si>
  <si>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</si>
  <si>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</si>
  <si>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</si>
  <si>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</si>
  <si>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</si>
  <si>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</si>
  <si>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</si>
  <si>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</si>
  <si>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</si>
  <si>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</si>
  <si>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</si>
  <si>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</si>
  <si>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</si>
  <si>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</si>
  <si>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</si>
  <si>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</si>
  <si>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</si>
  <si>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</si>
  <si>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</si>
  <si>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</si>
  <si>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</si>
  <si>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</si>
  <si>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</si>
  <si>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</si>
  <si>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</si>
  <si>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</si>
  <si>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</si>
  <si>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</si>
  <si>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</si>
  <si>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</si>
  <si>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</si>
  <si>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</si>
  <si>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</si>
  <si>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</si>
  <si>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</si>
  <si>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</si>
  <si>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</si>
  <si>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</si>
  <si>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</si>
  <si>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</si>
  <si>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</si>
  <si>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</si>
  <si>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</si>
  <si>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</si>
  <si>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</si>
  <si>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</si>
  <si>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</si>
  <si>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</si>
  <si>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</si>
  <si>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</si>
  <si>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</si>
  <si>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</si>
  <si>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</si>
  <si>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</si>
  <si>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</si>
  <si>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</si>
  <si>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</si>
  <si>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</si>
  <si>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</si>
  <si>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</si>
  <si>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</si>
  <si>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</si>
  <si>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</si>
  <si>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</si>
  <si>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</si>
  <si>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</si>
  <si>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</si>
  <si>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</si>
  <si>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</si>
  <si>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</si>
  <si>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</si>
  <si>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</si>
  <si>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</si>
  <si>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</si>
  <si>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</si>
  <si>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</si>
  <si>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</si>
  <si>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</si>
  <si>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</si>
  <si>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</si>
  <si>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</si>
  <si>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</si>
  <si>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</si>
  <si>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</si>
  <si>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</si>
  <si>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</si>
  <si>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</si>
  <si>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</si>
  <si>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</si>
  <si>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</si>
  <si>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</si>
  <si>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</si>
  <si>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</si>
  <si>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</si>
  <si>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</si>
  <si>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</si>
  <si>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</si>
  <si>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</si>
  <si>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</si>
  <si>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</si>
  <si>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</si>
  <si>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</si>
  <si>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</si>
  <si>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</si>
  <si>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</si>
  <si>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</si>
  <si>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</si>
  <si>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</si>
  <si>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</si>
  <si>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</si>
  <si>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</si>
  <si>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</si>
  <si>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</si>
  <si>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</si>
  <si>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</si>
  <si>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</si>
  <si>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</si>
  <si>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</si>
  <si>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</si>
  <si>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</si>
  <si>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</si>
  <si>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</si>
  <si>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</si>
  <si>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</si>
  <si>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</si>
  <si>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</si>
  <si>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</si>
  <si>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</si>
  <si>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</si>
  <si>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</si>
  <si>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</si>
  <si>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</si>
  <si>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</si>
  <si>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</si>
  <si>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</si>
  <si>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</si>
  <si>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</si>
  <si>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</si>
  <si>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</si>
  <si>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</si>
  <si>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</si>
  <si>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</si>
  <si>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</si>
  <si>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</si>
  <si>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</si>
  <si>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</si>
  <si>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</si>
  <si>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</si>
  <si>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</si>
  <si>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</si>
  <si>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</si>
  <si>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</si>
  <si>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</si>
  <si>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</si>
  <si>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</si>
  <si>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</si>
  <si>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</si>
  <si>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</si>
  <si>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</si>
  <si>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</si>
  <si>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</si>
  <si>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</si>
  <si>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</si>
  <si>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</si>
  <si>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</si>
  <si>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</si>
  <si>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</si>
  <si>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</si>
  <si>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</si>
  <si>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</si>
  <si>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</si>
  <si>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</si>
  <si>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</si>
  <si>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</si>
  <si>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</si>
  <si>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</si>
  <si>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</si>
  <si>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</si>
  <si>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</si>
  <si>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</si>
  <si>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</si>
  <si>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</si>
  <si>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</si>
  <si>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</si>
  <si>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</si>
  <si>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</si>
  <si>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</si>
  <si>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</si>
  <si>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</si>
  <si>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</si>
  <si>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</si>
  <si>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</si>
  <si>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</si>
  <si>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</si>
  <si>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</si>
  <si>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</si>
  <si>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</si>
  <si>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</si>
  <si>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</si>
  <si>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</si>
  <si>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</si>
  <si>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</si>
  <si>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</si>
  <si>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</si>
  <si>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</si>
  <si>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</si>
  <si>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</si>
  <si>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</si>
  <si>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</si>
  <si>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</si>
  <si>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</si>
  <si>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</si>
  <si>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</si>
  <si>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</si>
  <si>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</si>
  <si>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</si>
  <si>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</si>
  <si>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</si>
  <si>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</si>
  <si>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</si>
  <si>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</si>
  <si>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</si>
  <si>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</si>
  <si>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</si>
  <si>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</si>
  <si>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</si>
  <si>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</si>
  <si>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</si>
  <si>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</si>
  <si>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</si>
  <si>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</si>
  <si>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</si>
  <si>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</si>
  <si>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</si>
  <si>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</si>
  <si>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</si>
  <si>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</si>
  <si>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</si>
  <si>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</si>
  <si>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</si>
  <si>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</si>
  <si>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</si>
  <si>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</si>
  <si>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</si>
  <si>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</si>
  <si>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</si>
  <si>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</si>
  <si>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</si>
  <si>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</si>
  <si>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</si>
  <si>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</si>
  <si>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</si>
  <si>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</si>
  <si>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</si>
  <si>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</si>
  <si>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</si>
  <si>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</si>
  <si>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</si>
  <si>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</si>
  <si>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</si>
  <si>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</si>
  <si>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</si>
  <si>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</si>
  <si>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</si>
  <si>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</si>
  <si>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</si>
  <si>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</si>
  <si>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</si>
  <si>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</si>
  <si>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</si>
  <si>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</si>
  <si>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</si>
  <si>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</si>
  <si>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</si>
  <si>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</si>
  <si>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</si>
  <si>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</si>
  <si>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</si>
  <si>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</si>
  <si>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</si>
  <si>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</si>
  <si>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</si>
  <si>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</si>
  <si>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</si>
  <si>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</si>
  <si>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</si>
  <si>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</si>
  <si>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</si>
  <si>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</si>
  <si>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</si>
  <si>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</si>
  <si>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</si>
  <si>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</si>
  <si>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</si>
  <si>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</si>
  <si>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</si>
  <si>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</si>
  <si>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</si>
  <si>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</si>
  <si>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</si>
  <si>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</si>
  <si>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</si>
  <si>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</si>
  <si>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</si>
  <si>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</si>
  <si>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</si>
  <si>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</si>
  <si>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</si>
  <si>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</si>
  <si>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</si>
  <si>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</si>
  <si>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</si>
  <si>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</si>
  <si>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</si>
  <si>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</si>
  <si>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</si>
  <si>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</si>
  <si>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</si>
  <si>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</si>
  <si>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</si>
  <si>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</si>
  <si>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</si>
  <si>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</si>
  <si>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</si>
  <si>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</si>
  <si>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</si>
  <si>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</si>
  <si>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</si>
  <si>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</si>
  <si>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</si>
  <si>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</si>
  <si>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</si>
  <si>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</si>
  <si>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</si>
  <si>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</si>
  <si>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</si>
  <si>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</si>
  <si>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</si>
  <si>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</si>
  <si>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</si>
  <si>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</si>
  <si>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</si>
  <si>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</si>
  <si>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</si>
  <si>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</si>
  <si>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</si>
  <si>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</si>
  <si>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</si>
  <si>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</si>
  <si>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</si>
  <si>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</si>
  <si>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</si>
  <si>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</si>
  <si>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</si>
  <si>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</si>
  <si>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</si>
  <si>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</si>
  <si>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</si>
  <si>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</si>
  <si>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</si>
  <si>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</si>
  <si>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</si>
  <si>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</si>
  <si>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</si>
  <si>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</si>
  <si>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</si>
  <si>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</si>
  <si>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</si>
  <si>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</si>
  <si>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</si>
  <si>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</si>
  <si>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</si>
  <si>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</si>
  <si>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</si>
  <si>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</si>
  <si>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</si>
  <si>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</si>
  <si>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</si>
  <si>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</si>
  <si>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</si>
  <si>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</si>
  <si>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</si>
  <si>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</si>
  <si>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</si>
  <si>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</si>
  <si>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</si>
  <si>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</si>
  <si>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</si>
  <si>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</si>
  <si>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</si>
  <si>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</si>
  <si>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</si>
  <si>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</si>
  <si>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</si>
  <si>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</si>
  <si>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</si>
  <si>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</si>
  <si>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</si>
  <si>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</si>
  <si>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</si>
  <si>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</si>
  <si>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</si>
  <si>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</si>
  <si>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</si>
  <si>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</si>
  <si>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</si>
  <si>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</si>
  <si>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</si>
  <si>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</si>
  <si>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</si>
  <si>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</si>
  <si>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</si>
  <si>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</si>
  <si>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</si>
  <si>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</si>
  <si>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</si>
  <si>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</si>
  <si>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</si>
  <si>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</si>
  <si>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</si>
  <si>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</si>
  <si>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</si>
  <si>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</si>
  <si>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</si>
  <si>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</si>
  <si>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</si>
  <si>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</si>
  <si>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</si>
  <si>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</si>
  <si>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</si>
  <si>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</si>
  <si>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</si>
  <si>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</si>
  <si>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</si>
  <si>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</si>
  <si>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</si>
  <si>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</si>
  <si>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</si>
  <si>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</si>
  <si>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</si>
  <si>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</si>
  <si>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</si>
  <si>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</si>
  <si>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</si>
  <si>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</si>
  <si>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</si>
  <si>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</si>
  <si>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</si>
  <si>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</si>
  <si>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</si>
  <si>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</si>
  <si>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</si>
  <si>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</si>
  <si>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</si>
  <si>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</si>
  <si>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</si>
  <si>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</si>
  <si>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</si>
  <si>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</si>
  <si>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</si>
  <si>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</si>
  <si>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</si>
  <si>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</si>
  <si>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</si>
  <si>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</si>
  <si>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</si>
  <si>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</si>
  <si>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</si>
  <si>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</si>
  <si>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</si>
  <si>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</si>
  <si>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</si>
  <si>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</si>
  <si>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</si>
  <si>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</si>
  <si>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</si>
  <si>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</si>
  <si>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</si>
  <si>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</si>
  <si>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</si>
  <si>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</si>
  <si>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</si>
  <si>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</si>
  <si>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</si>
  <si>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</si>
  <si>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</si>
  <si>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</si>
  <si>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</si>
  <si>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</si>
  <si>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</si>
  <si>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</si>
  <si>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</si>
  <si>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</si>
  <si>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</si>
  <si>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</si>
  <si>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</si>
  <si>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</si>
  <si>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</si>
  <si>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</si>
  <si>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</si>
  <si>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</si>
  <si>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</si>
  <si>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</si>
  <si>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</si>
  <si>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</si>
  <si>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</si>
  <si>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</si>
  <si>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</si>
  <si>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</si>
  <si>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</si>
  <si>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</si>
  <si>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</si>
  <si>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</si>
  <si>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</si>
  <si>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</si>
  <si>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</si>
  <si>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</si>
  <si>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</si>
  <si>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</si>
  <si>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</si>
  <si>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</si>
  <si>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</si>
  <si>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</si>
  <si>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</si>
  <si>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</si>
  <si>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</si>
  <si>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</si>
  <si>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</si>
  <si>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</si>
  <si>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</si>
  <si>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</si>
  <si>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</si>
  <si>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</si>
  <si>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</si>
  <si>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</si>
  <si>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</si>
  <si>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</si>
  <si>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</si>
  <si>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</si>
  <si>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</si>
  <si>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</si>
  <si>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</si>
  <si>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</si>
  <si>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</si>
  <si>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</si>
  <si>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</si>
  <si>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</si>
  <si>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</si>
  <si>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</si>
  <si>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</si>
  <si>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</si>
  <si>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</si>
  <si>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</si>
  <si>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</si>
  <si>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</si>
  <si>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</si>
  <si>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</si>
  <si>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</si>
  <si>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</si>
  <si>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</si>
  <si>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</si>
  <si>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</si>
  <si>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</si>
  <si>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</si>
  <si>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</si>
  <si>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</si>
  <si>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</si>
  <si>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</si>
  <si>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</si>
  <si>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</si>
  <si>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</si>
  <si>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</si>
  <si>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</si>
  <si>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</si>
  <si>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</si>
  <si>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</si>
  <si>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</si>
  <si>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</si>
  <si>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</si>
  <si>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</si>
  <si>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</si>
  <si>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</si>
  <si>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</si>
  <si>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</si>
  <si>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</si>
  <si>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</si>
  <si>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</si>
  <si>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</si>
  <si>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</si>
  <si>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</si>
  <si>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</si>
  <si>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</si>
  <si>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</si>
  <si>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</si>
  <si>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</si>
  <si>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</si>
  <si>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</si>
  <si>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</si>
  <si>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</si>
  <si>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</si>
  <si>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</si>
  <si>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</si>
  <si>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</si>
  <si>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</si>
  <si>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</si>
  <si>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</si>
  <si>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</si>
  <si>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</si>
  <si>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</si>
  <si>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</si>
  <si>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</si>
  <si>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</si>
  <si>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</si>
  <si>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</si>
  <si>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</si>
  <si>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</si>
  <si>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</si>
  <si>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</si>
  <si>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</si>
  <si>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</si>
  <si>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</si>
  <si>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</si>
  <si>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</si>
  <si>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</si>
  <si>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</si>
  <si>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</si>
  <si>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</si>
  <si>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</si>
  <si>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</si>
  <si>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</si>
  <si>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</si>
  <si>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</si>
  <si>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</si>
  <si>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</si>
  <si>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</si>
  <si>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</si>
  <si>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</si>
  <si>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</si>
  <si>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</si>
  <si>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</si>
  <si>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</si>
  <si>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</si>
  <si>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</si>
  <si>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</si>
  <si>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</si>
  <si>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</si>
  <si>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</si>
  <si>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</si>
  <si>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</si>
  <si>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</si>
  <si>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</si>
  <si>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</si>
  <si>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</si>
  <si>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</si>
  <si>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</si>
  <si>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</si>
  <si>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</si>
  <si>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</si>
  <si>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</si>
  <si>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</si>
  <si>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</si>
  <si>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</si>
  <si>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</si>
  <si>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</si>
  <si>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</si>
  <si>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</si>
  <si>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</si>
  <si>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</si>
  <si>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</si>
  <si>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</si>
  <si>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</si>
  <si>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</si>
  <si>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</si>
  <si>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</si>
  <si>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</si>
  <si>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</si>
  <si>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</si>
  <si>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</si>
  <si>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</si>
  <si>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</si>
  <si>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</si>
  <si>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</si>
  <si>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</si>
  <si>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</si>
  <si>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</si>
  <si>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</si>
  <si>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</si>
  <si>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</si>
  <si>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</si>
  <si>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</si>
  <si>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</si>
  <si>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</si>
  <si>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</si>
  <si>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</si>
  <si>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</si>
  <si>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</si>
  <si>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</si>
  <si>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</si>
  <si>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</si>
  <si>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</si>
  <si>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</si>
  <si>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</si>
  <si>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</si>
  <si>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</si>
  <si>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</si>
  <si>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</si>
  <si>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</si>
  <si>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</si>
  <si>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</si>
  <si>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</si>
  <si>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</si>
  <si>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</si>
  <si>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</si>
  <si>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</si>
  <si>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</si>
  <si>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</si>
  <si>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</si>
  <si>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</si>
  <si>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</si>
  <si>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</si>
  <si>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</si>
  <si>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</si>
  <si>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</si>
  <si>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</si>
  <si>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</si>
  <si>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</si>
  <si>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</si>
  <si>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</si>
  <si>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</si>
  <si>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</si>
  <si>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</si>
  <si>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</si>
  <si>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</si>
  <si>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</si>
  <si>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</si>
  <si>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</si>
  <si>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</si>
  <si>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</si>
  <si>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</si>
  <si>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</si>
  <si>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</si>
  <si>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</si>
  <si>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</si>
  <si>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</si>
  <si>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</si>
  <si>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</si>
  <si>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</si>
  <si>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</si>
  <si>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</si>
  <si>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</si>
  <si>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</si>
  <si>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</si>
  <si>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</si>
  <si>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</si>
  <si>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</si>
  <si>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</si>
  <si>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</si>
  <si>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</si>
  <si>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</si>
  <si>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</si>
  <si>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</si>
  <si>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</si>
  <si>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</si>
  <si>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</si>
  <si>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</si>
  <si>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</si>
  <si>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</si>
  <si>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</si>
  <si>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</si>
  <si>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</si>
  <si>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</si>
  <si>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</si>
  <si>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</si>
  <si>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</si>
  <si>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</si>
  <si>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</si>
  <si>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</si>
  <si>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</si>
  <si>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</si>
  <si>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</si>
  <si>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</si>
  <si>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</si>
  <si>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</si>
  <si>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</si>
  <si>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</si>
  <si>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</si>
  <si>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</si>
  <si>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</si>
  <si>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</si>
  <si>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</si>
  <si>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</si>
  <si>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</si>
  <si>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</si>
  <si>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</si>
  <si>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</si>
  <si>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</si>
  <si>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</si>
  <si>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</si>
  <si>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</si>
  <si>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</si>
  <si>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</si>
  <si>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</si>
  <si>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</si>
  <si>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</si>
  <si>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</si>
  <si>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</si>
  <si>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</si>
  <si>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</si>
  <si>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</si>
  <si>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</si>
  <si>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</si>
  <si>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</si>
  <si>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</si>
  <si>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</si>
  <si>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</si>
  <si>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</si>
  <si>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</si>
  <si>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</si>
  <si>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</si>
  <si>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</si>
  <si>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</si>
  <si>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</si>
  <si>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</si>
  <si>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</si>
  <si>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</si>
  <si>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</si>
  <si>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</si>
  <si>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</si>
  <si>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</si>
  <si>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</si>
  <si>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</si>
  <si>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</si>
  <si>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</si>
  <si>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</si>
  <si>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</si>
  <si>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</si>
  <si>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</si>
  <si>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</si>
  <si>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</si>
  <si>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</si>
  <si>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</si>
  <si>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</si>
  <si>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</si>
  <si>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</si>
  <si>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</si>
  <si>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</si>
  <si>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</si>
  <si>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</si>
  <si>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</si>
  <si>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</si>
  <si>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</si>
  <si>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</si>
  <si>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</si>
  <si>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</si>
  <si>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</si>
  <si>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</si>
  <si>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</si>
  <si>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</si>
  <si>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</si>
  <si>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</si>
  <si>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</si>
  <si>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</si>
  <si>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</si>
  <si>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</si>
  <si>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</si>
  <si>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</si>
  <si>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</si>
  <si>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</si>
  <si>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</si>
  <si>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</si>
  <si>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</si>
  <si>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</si>
  <si>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</si>
  <si>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</si>
  <si>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</si>
  <si>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</si>
  <si>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</si>
  <si>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</si>
  <si>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</si>
  <si>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</si>
  <si>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</si>
  <si>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</si>
  <si>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</si>
  <si>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</si>
  <si>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</si>
  <si>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</si>
  <si>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</si>
  <si>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</si>
  <si>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</si>
  <si>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</si>
  <si>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</si>
  <si>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</si>
  <si>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</si>
  <si>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</si>
  <si>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</si>
  <si>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</si>
  <si>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</si>
  <si>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</si>
  <si>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</si>
  <si>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</si>
  <si>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</si>
  <si>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</si>
  <si>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</si>
  <si>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</si>
  <si>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</si>
  <si>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</si>
  <si>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</si>
  <si>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</si>
  <si>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</si>
  <si>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</si>
  <si>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</si>
  <si>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</si>
  <si>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</si>
  <si>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</si>
  <si>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</si>
  <si>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</si>
  <si>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</si>
  <si>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</si>
  <si>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</si>
  <si>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</si>
  <si>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</si>
  <si>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</si>
  <si>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</si>
  <si>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</si>
  <si>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</si>
  <si>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</si>
  <si>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</si>
  <si>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</si>
  <si>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</si>
  <si>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</si>
  <si>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</si>
  <si>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</si>
  <si>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</si>
  <si>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</si>
  <si>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</si>
  <si>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</si>
  <si>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</si>
  <si>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</si>
  <si>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</si>
  <si>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</si>
  <si>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</si>
  <si>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</si>
  <si>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</si>
  <si>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</si>
  <si>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</si>
  <si>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</si>
  <si>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</si>
  <si>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</si>
  <si>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</si>
  <si>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</si>
  <si>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</si>
  <si>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</si>
  <si>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</si>
  <si>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</si>
  <si>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</si>
  <si>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</si>
  <si>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</si>
  <si>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</si>
  <si>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</si>
  <si>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</si>
  <si>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</si>
  <si>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</si>
  <si>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</si>
  <si>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</si>
  <si>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</si>
  <si>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</si>
  <si>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</si>
  <si>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</si>
  <si>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</si>
  <si>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</si>
  <si>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</si>
  <si>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</si>
  <si>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</si>
  <si>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</si>
  <si>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</si>
  <si>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</si>
  <si>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</si>
  <si>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</si>
  <si>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</si>
  <si>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</si>
  <si>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</si>
  <si>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</si>
  <si>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</si>
  <si>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</si>
  <si>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</si>
  <si>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</si>
  <si>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</si>
  <si>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</si>
  <si>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</si>
  <si>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</si>
  <si>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</si>
  <si>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</si>
  <si>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</si>
  <si>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</si>
  <si>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</si>
  <si>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</si>
  <si>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</si>
  <si>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</si>
  <si>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</si>
  <si>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</si>
  <si>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</si>
  <si>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</si>
  <si>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</si>
  <si>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</si>
  <si>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</si>
  <si>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</si>
  <si>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</si>
  <si>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</si>
  <si>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</si>
  <si>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</si>
  <si>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</si>
  <si>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</si>
  <si>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</si>
  <si>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</si>
  <si>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</si>
  <si>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</si>
  <si>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</si>
  <si>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</si>
  <si>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</si>
  <si>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</si>
  <si>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</si>
  <si>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</si>
  <si>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</si>
  <si>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</si>
  <si>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</si>
  <si>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</si>
  <si>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</si>
  <si>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</si>
  <si>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</si>
  <si>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</si>
  <si>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</si>
  <si>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</si>
  <si>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</si>
  <si>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</si>
  <si>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</si>
  <si>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</si>
  <si>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</si>
  <si>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</si>
  <si>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</si>
  <si>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</si>
  <si>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</si>
  <si>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</si>
  <si>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</si>
  <si>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</si>
  <si>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</si>
  <si>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</si>
  <si>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</si>
  <si>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</si>
  <si>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</si>
  <si>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</si>
  <si>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</si>
  <si>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</si>
  <si>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</si>
  <si>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</si>
  <si>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</si>
  <si>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</si>
  <si>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</si>
  <si>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</si>
  <si>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</si>
  <si>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</si>
  <si>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</si>
  <si>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</si>
  <si>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</si>
  <si>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</si>
  <si>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</si>
  <si>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</si>
  <si>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</si>
  <si>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</si>
  <si>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</si>
  <si>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</si>
  <si>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</si>
  <si>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</si>
  <si>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</si>
  <si>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</si>
  <si>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</si>
  <si>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</si>
  <si>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</si>
  <si>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</si>
  <si>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</si>
  <si>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</si>
  <si>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</si>
  <si>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</si>
  <si>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</si>
  <si>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</si>
  <si>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</si>
  <si>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</si>
  <si>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</si>
  <si>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</si>
  <si>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</si>
  <si>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</si>
  <si>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</si>
  <si>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</si>
  <si>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</si>
  <si>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</si>
  <si>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</si>
  <si>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</si>
  <si>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</si>
  <si>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</si>
  <si>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</si>
  <si>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</si>
  <si>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</si>
  <si>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</si>
  <si>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</si>
  <si>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</si>
  <si>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</si>
  <si>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</si>
  <si>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</si>
  <si>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</si>
  <si>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</si>
  <si>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</si>
  <si>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</si>
  <si>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</si>
  <si>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</si>
  <si>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</si>
  <si>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</si>
  <si>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</si>
  <si>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</si>
  <si>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</si>
  <si>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</si>
  <si>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</si>
  <si>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</si>
  <si>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</si>
  <si>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</si>
  <si>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</si>
  <si>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</si>
  <si>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</si>
  <si>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</si>
  <si>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</si>
  <si>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</si>
  <si>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</si>
  <si>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</si>
  <si>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</si>
  <si>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</si>
  <si>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</si>
  <si>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</si>
  <si>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</si>
  <si>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</si>
  <si>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</si>
  <si>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</si>
  <si>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</si>
  <si>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</si>
  <si>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</si>
  <si>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</si>
  <si>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</si>
  <si>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</si>
  <si>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</si>
  <si>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</si>
  <si>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</si>
  <si>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</si>
  <si>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</si>
  <si>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</si>
  <si>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</si>
  <si>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</si>
  <si>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</si>
  <si>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</si>
  <si>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</si>
  <si>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</si>
  <si>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</si>
  <si>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</si>
  <si>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</si>
  <si>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</si>
  <si>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</si>
  <si>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</si>
  <si>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</si>
  <si>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</si>
  <si>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</si>
  <si>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</si>
  <si>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</si>
  <si>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</si>
  <si>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</si>
  <si>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</si>
  <si>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</si>
  <si>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</si>
  <si>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</si>
  <si>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</si>
  <si>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</si>
  <si>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</si>
  <si>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</si>
  <si>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</si>
  <si>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</si>
  <si>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</si>
  <si>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</si>
  <si>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</si>
  <si>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</si>
  <si>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</si>
  <si>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</si>
  <si>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</si>
  <si>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</si>
  <si>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</si>
  <si>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</si>
  <si>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</si>
  <si>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</si>
  <si>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</si>
  <si>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</si>
  <si>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</si>
  <si>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</si>
  <si>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</si>
  <si>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</si>
  <si>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</si>
  <si>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</si>
  <si>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</si>
  <si>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</si>
  <si>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</si>
  <si>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</si>
  <si>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</si>
  <si>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</si>
  <si>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</si>
  <si>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</si>
  <si>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</si>
  <si>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</si>
  <si>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</si>
  <si>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</si>
  <si>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</si>
  <si>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</si>
  <si>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</si>
  <si>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</si>
  <si>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</si>
  <si>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</si>
  <si>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</si>
  <si>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</si>
  <si>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</si>
  <si>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</si>
  <si>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</si>
  <si>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</si>
  <si>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</si>
  <si>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</si>
  <si>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</si>
  <si>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</si>
  <si>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</si>
  <si>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</si>
  <si>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</si>
  <si>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</si>
  <si>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</si>
  <si>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</si>
  <si>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</si>
  <si>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</si>
  <si>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</si>
  <si>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</si>
  <si>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</si>
  <si>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</si>
  <si>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</si>
  <si>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</si>
  <si>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</si>
  <si>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</si>
  <si>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</si>
  <si>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</si>
  <si>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</si>
  <si>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</si>
  <si>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</si>
  <si>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</si>
  <si>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</si>
  <si>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</si>
  <si>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</si>
  <si>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</si>
  <si>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</si>
  <si>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</si>
  <si>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</si>
  <si>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</si>
  <si>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</si>
  <si>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</si>
  <si>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</si>
  <si>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</si>
  <si>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</si>
  <si>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</si>
  <si>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</si>
  <si>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</si>
  <si>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</si>
  <si>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</si>
  <si>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</si>
  <si>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</si>
  <si>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</si>
  <si>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</si>
  <si>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</si>
  <si>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</si>
  <si>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</si>
  <si>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</si>
  <si>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</si>
  <si>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</si>
  <si>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</si>
  <si>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</si>
  <si>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</si>
  <si>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</si>
  <si>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</si>
  <si>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</si>
  <si>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</si>
  <si>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</si>
  <si>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</si>
  <si>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</si>
  <si>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</si>
  <si>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</si>
  <si>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</si>
  <si>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</si>
  <si>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</si>
  <si>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</si>
  <si>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</si>
  <si>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</si>
  <si>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</si>
  <si>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</si>
  <si>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</si>
  <si>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</si>
  <si>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</si>
  <si>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</si>
  <si>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</si>
  <si>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</si>
  <si>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</si>
  <si>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</si>
  <si>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</si>
  <si>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</si>
  <si>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</si>
  <si>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</si>
  <si>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</si>
  <si>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</si>
  <si>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</si>
  <si>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</si>
  <si>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</si>
  <si>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</si>
  <si>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</si>
  <si>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</si>
  <si>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</si>
  <si>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</si>
  <si>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</si>
  <si>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</si>
  <si>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</si>
  <si>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</si>
  <si>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</si>
  <si>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</si>
  <si>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</si>
  <si>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</si>
  <si>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</si>
  <si>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</si>
  <si>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</si>
  <si>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</si>
  <si>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</si>
  <si>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</si>
  <si>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</si>
  <si>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</si>
  <si>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</si>
  <si>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</si>
  <si>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</si>
  <si>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</si>
  <si>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</si>
  <si>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</si>
  <si>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</si>
  <si>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</si>
  <si>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</si>
  <si>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</si>
  <si>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</si>
  <si>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</si>
  <si>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</si>
  <si>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</si>
  <si>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</si>
  <si>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</si>
  <si>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</si>
  <si>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</si>
  <si>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</si>
  <si>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</si>
  <si>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</si>
  <si>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</si>
  <si>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</si>
  <si>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</si>
  <si>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</si>
  <si>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</si>
  <si>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</si>
  <si>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</si>
  <si>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</si>
  <si>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</si>
  <si>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</si>
  <si>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</si>
  <si>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</si>
  <si>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</si>
  <si>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</si>
  <si>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</si>
  <si>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</si>
  <si>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</si>
  <si>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</si>
  <si>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</si>
  <si>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</si>
  <si>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</si>
  <si>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</si>
  <si>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</si>
  <si>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</si>
  <si>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</si>
  <si>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</si>
  <si>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</si>
  <si>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</si>
  <si>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</si>
  <si>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</si>
  <si>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</si>
  <si>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</si>
  <si>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</si>
  <si>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</si>
  <si>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</si>
  <si>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</si>
  <si>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</si>
  <si>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</si>
  <si>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</si>
  <si>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</si>
  <si>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</si>
  <si>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</si>
  <si>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</si>
  <si>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</si>
  <si>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</si>
  <si>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</si>
  <si>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</si>
  <si>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</si>
  <si>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</si>
  <si>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</si>
  <si>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</si>
  <si>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</si>
  <si>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</si>
  <si>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</si>
  <si>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</si>
  <si>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</si>
  <si>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</si>
  <si>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</si>
  <si>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</si>
  <si>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</si>
  <si>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</si>
  <si>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</si>
  <si>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</si>
  <si>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</si>
  <si>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</si>
  <si>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</si>
  <si>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</si>
  <si>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</si>
  <si>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</si>
  <si>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</si>
  <si>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</si>
  <si>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</si>
  <si>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</si>
  <si>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</si>
  <si>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</si>
  <si>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</si>
  <si>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</si>
  <si>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</si>
  <si>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</si>
  <si>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</si>
  <si>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</si>
  <si>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</si>
  <si>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</si>
  <si>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</si>
  <si>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</si>
  <si>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</si>
  <si>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</si>
  <si>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</si>
  <si>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</si>
  <si>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</si>
  <si>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</si>
  <si>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</si>
  <si>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</si>
  <si>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</si>
  <si>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</si>
  <si>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</si>
  <si>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</si>
  <si>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</si>
  <si>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</si>
  <si>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</si>
  <si>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</si>
  <si>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</si>
  <si>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</si>
  <si>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</si>
  <si>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</si>
  <si>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</si>
  <si>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</si>
  <si>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</si>
  <si>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</si>
  <si>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</si>
  <si>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</si>
  <si>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</si>
  <si>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</si>
  <si>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</si>
  <si>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</si>
  <si>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</si>
  <si>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</si>
  <si>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</si>
  <si>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</si>
  <si>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</si>
  <si>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</si>
  <si>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</si>
  <si>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</si>
  <si>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</si>
  <si>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</si>
  <si>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</si>
  <si>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</si>
  <si>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</si>
  <si>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</si>
  <si>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</si>
  <si>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</si>
  <si>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</si>
  <si>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</si>
  <si>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</si>
  <si>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</si>
  <si>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</si>
  <si>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</si>
  <si>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</si>
  <si>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</si>
  <si>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</si>
  <si>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</si>
  <si>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</si>
  <si>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</si>
  <si>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</si>
  <si>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</si>
  <si>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</si>
  <si>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</si>
  <si>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</si>
  <si>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</si>
  <si>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</si>
  <si>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</si>
  <si>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</si>
  <si>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</si>
  <si>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</si>
  <si>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</si>
  <si>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</si>
  <si>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</si>
  <si>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</si>
  <si>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</si>
  <si>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</si>
  <si>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</si>
  <si>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</si>
  <si>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</si>
  <si>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</si>
  <si>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</si>
  <si>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</si>
  <si>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</si>
  <si>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</si>
  <si>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</si>
  <si>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</si>
  <si>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</si>
  <si>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</si>
  <si>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</si>
  <si>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</si>
  <si>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</si>
  <si>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</si>
  <si>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</si>
  <si>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</si>
  <si>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</si>
  <si>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</si>
  <si>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</si>
  <si>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</si>
  <si>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</si>
  <si>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</si>
  <si>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</si>
  <si>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</si>
  <si>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</si>
  <si>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</si>
  <si>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</si>
  <si>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</si>
  <si>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</si>
  <si>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</si>
  <si>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</si>
  <si>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</si>
  <si>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</si>
  <si>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</si>
  <si>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</si>
  <si>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</si>
  <si>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</si>
  <si>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</si>
  <si>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</si>
  <si>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</si>
  <si>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</si>
  <si>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</si>
  <si>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</si>
  <si>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</si>
  <si>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</si>
  <si>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</si>
  <si>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</si>
  <si>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</si>
  <si>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</si>
  <si>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</si>
  <si>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</si>
  <si>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</si>
  <si>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</si>
  <si>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</si>
  <si>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</si>
  <si>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</si>
  <si>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</si>
  <si>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</si>
  <si>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</si>
  <si>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</si>
  <si>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</si>
  <si>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</si>
  <si>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</si>
  <si>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</si>
  <si>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</si>
  <si>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</si>
  <si>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</si>
  <si>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</si>
  <si>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</si>
  <si>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</si>
  <si>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</si>
  <si>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</si>
  <si>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</si>
  <si>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</si>
  <si>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</si>
  <si>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</si>
  <si>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</si>
  <si>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</si>
  <si>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</si>
  <si>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</si>
  <si>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</si>
  <si>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</si>
  <si>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</si>
  <si>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</si>
  <si>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</si>
  <si>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</si>
  <si>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</si>
  <si>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</si>
  <si>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</si>
  <si>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</si>
  <si>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</si>
  <si>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</si>
  <si>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</si>
  <si>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</si>
  <si>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</si>
  <si>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</si>
  <si>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</si>
  <si>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</si>
  <si>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</si>
  <si>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</si>
  <si>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</si>
  <si>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</si>
  <si>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</si>
  <si>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</si>
  <si>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</si>
  <si>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</si>
  <si>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</si>
  <si>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</si>
  <si>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</si>
  <si>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</si>
  <si>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</si>
  <si>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</si>
  <si>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</si>
  <si>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</si>
  <si>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</si>
  <si>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</si>
  <si>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</si>
  <si>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</si>
  <si>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</si>
  <si>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</si>
  <si>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</si>
  <si>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</si>
  <si>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</si>
  <si>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</si>
  <si>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</si>
  <si>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</si>
  <si>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</si>
  <si>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</si>
  <si>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</si>
  <si>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</si>
  <si>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</si>
  <si>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</si>
  <si>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</si>
  <si>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</si>
  <si>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</si>
  <si>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</si>
  <si>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</si>
  <si>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</si>
  <si>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</si>
  <si>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</si>
  <si>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</si>
  <si>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</si>
  <si>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</si>
  <si>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</si>
  <si>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</si>
  <si>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</si>
  <si>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</si>
  <si>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</si>
  <si>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</si>
  <si>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</si>
  <si>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</si>
  <si>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</si>
  <si>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</si>
  <si>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</si>
  <si>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</si>
  <si>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</si>
  <si>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</si>
  <si>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</si>
  <si>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</si>
  <si>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</si>
  <si>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</si>
  <si>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</si>
  <si>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</si>
  <si>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</si>
  <si>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</si>
  <si>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</si>
  <si>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</si>
  <si>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</si>
  <si>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</si>
  <si>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</si>
  <si>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</si>
  <si>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</si>
  <si>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</si>
  <si>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</si>
  <si>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</si>
  <si>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</si>
  <si>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</si>
  <si>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</si>
  <si>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</si>
  <si>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</si>
  <si>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</si>
  <si>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</si>
  <si>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</si>
  <si>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</si>
  <si>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</si>
  <si>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</si>
  <si>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</si>
  <si>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</si>
  <si>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</si>
  <si>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</si>
  <si>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</si>
  <si>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</si>
  <si>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</si>
  <si>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</si>
  <si>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</si>
  <si>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</si>
  <si>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</si>
  <si>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</si>
  <si>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</si>
  <si>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</si>
  <si>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</si>
  <si>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</si>
  <si>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</si>
  <si>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</si>
  <si>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</si>
  <si>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</si>
  <si>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</si>
  <si>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</si>
  <si>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</si>
  <si>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</si>
  <si>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</si>
  <si>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</si>
  <si>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</si>
  <si>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</si>
  <si>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</si>
  <si>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</si>
  <si>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</si>
  <si>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</si>
  <si>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</si>
  <si>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</si>
  <si>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</si>
  <si>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</si>
  <si>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</si>
  <si>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</si>
  <si>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</si>
  <si>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</si>
  <si>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</si>
  <si>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</si>
  <si>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</si>
  <si>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</si>
  <si>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</si>
  <si>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</si>
  <si>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</si>
  <si>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</si>
  <si>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</si>
  <si>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</si>
  <si>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</si>
  <si>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</si>
  <si>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</si>
  <si>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</si>
  <si>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</si>
  <si>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</si>
  <si>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</si>
  <si>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</si>
  <si>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</si>
  <si>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</si>
  <si>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</si>
  <si>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</si>
  <si>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</si>
  <si>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</si>
  <si>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</si>
  <si>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</si>
  <si>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</si>
  <si>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</si>
  <si>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</si>
  <si>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</si>
  <si>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</si>
  <si>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</si>
  <si>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</si>
  <si>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</si>
  <si>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</si>
  <si>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</si>
  <si>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</si>
  <si>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</si>
  <si>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</si>
  <si>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</si>
  <si>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</si>
  <si>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</si>
  <si>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</si>
  <si>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</si>
  <si>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</si>
  <si>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</si>
  <si>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</si>
  <si>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</si>
  <si>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</si>
  <si>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</si>
  <si>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</si>
  <si>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</si>
  <si>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</si>
  <si>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</si>
  <si>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</si>
  <si>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</si>
  <si>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</si>
  <si>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</si>
  <si>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</si>
  <si>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</si>
  <si>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</si>
  <si>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</si>
  <si>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</si>
  <si>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</si>
  <si>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</si>
  <si>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</si>
  <si>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</si>
  <si>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</si>
  <si>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</si>
  <si>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</si>
  <si>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</si>
  <si>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</si>
  <si>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</si>
  <si>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</si>
  <si>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</si>
  <si>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</si>
  <si>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</si>
  <si>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</si>
  <si>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</si>
  <si>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</si>
  <si>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</si>
  <si>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</si>
  <si>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</si>
  <si>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</si>
  <si>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</si>
  <si>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</si>
  <si>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</si>
  <si>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</si>
  <si>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</si>
  <si>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</si>
  <si>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</si>
  <si>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</si>
  <si>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</si>
  <si>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</si>
  <si>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</si>
  <si>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</si>
  <si>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</si>
  <si>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</si>
  <si>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</si>
  <si>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</si>
  <si>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</si>
  <si>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</si>
  <si>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</si>
  <si>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</si>
  <si>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</si>
  <si>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</si>
  <si>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</si>
  <si>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</si>
  <si>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</si>
  <si>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</si>
  <si>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</si>
  <si>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</si>
  <si>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</si>
  <si>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</si>
  <si>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</si>
  <si>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</si>
  <si>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</si>
  <si>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</si>
  <si>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</si>
  <si>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</si>
  <si>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</si>
  <si>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</si>
  <si>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</si>
  <si>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</si>
  <si>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</si>
  <si>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</si>
  <si>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</si>
  <si>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</si>
  <si>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</si>
  <si>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</si>
  <si>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</si>
  <si>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</si>
  <si>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</si>
  <si>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</si>
  <si>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</si>
  <si>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</si>
  <si>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</si>
  <si>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</si>
  <si>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</si>
  <si>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</si>
  <si>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</si>
  <si>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</si>
  <si>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</si>
  <si>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</si>
  <si>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</si>
  <si>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</si>
  <si>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</si>
  <si>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</si>
  <si>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</si>
  <si>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</si>
  <si>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</si>
  <si>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</si>
  <si>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</si>
  <si>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</si>
  <si>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</si>
  <si>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</si>
  <si>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</si>
  <si>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</si>
  <si>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</si>
  <si>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</si>
  <si>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</si>
  <si>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</si>
  <si>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</si>
  <si>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</si>
  <si>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</si>
  <si>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</si>
  <si>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</si>
  <si>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</si>
  <si>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</si>
  <si>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</si>
  <si>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</si>
  <si>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</si>
  <si>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</si>
  <si>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</si>
  <si>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</si>
  <si>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</si>
  <si>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</si>
  <si>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</si>
  <si>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</si>
  <si>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</si>
  <si>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</si>
  <si>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</si>
  <si>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</si>
  <si>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</si>
  <si>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</si>
  <si>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</si>
  <si>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</si>
  <si>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</si>
  <si>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</si>
  <si>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</si>
  <si>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</si>
  <si>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</si>
  <si>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</si>
  <si>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</si>
  <si>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</si>
  <si>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</si>
  <si>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</si>
  <si>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</si>
  <si>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</si>
  <si>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</si>
  <si>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</si>
  <si>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</si>
  <si>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</si>
  <si>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</si>
  <si>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</si>
  <si>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</si>
  <si>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</si>
  <si>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</si>
  <si>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</si>
  <si>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</si>
  <si>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</si>
  <si>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</si>
  <si>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</si>
  <si>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</si>
  <si>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</si>
  <si>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</si>
  <si>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</si>
  <si>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</si>
  <si>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</si>
  <si>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</si>
  <si>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</si>
  <si>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</si>
  <si>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</si>
  <si>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</si>
  <si>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</si>
  <si>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</si>
  <si>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</si>
  <si>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</si>
  <si>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</si>
  <si>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</si>
  <si>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</si>
  <si>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</si>
  <si>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</si>
  <si>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</si>
  <si>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</si>
  <si>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</si>
  <si>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</si>
  <si>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</si>
  <si>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</si>
  <si>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</si>
  <si>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</si>
  <si>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</si>
  <si>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</si>
  <si>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</si>
  <si>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</si>
  <si>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</si>
  <si>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</si>
  <si>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</si>
  <si>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</si>
  <si>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</si>
  <si>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</si>
  <si>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</si>
  <si>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</si>
  <si>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</si>
  <si>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</si>
  <si>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</si>
  <si>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</si>
  <si>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</si>
  <si>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</si>
  <si>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</si>
  <si>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</si>
  <si>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</si>
  <si>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</si>
  <si>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</si>
  <si>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</si>
  <si>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</si>
  <si>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</si>
  <si>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</si>
  <si>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</si>
  <si>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</si>
  <si>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</si>
  <si>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</si>
  <si>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</si>
  <si>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</si>
  <si>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</si>
  <si>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</si>
  <si>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</si>
  <si>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</si>
  <si>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</si>
  <si>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</si>
  <si>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</si>
  <si>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</si>
  <si>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</si>
  <si>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</si>
  <si>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</si>
  <si>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</si>
  <si>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</si>
  <si>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</si>
  <si>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</si>
  <si>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</si>
  <si>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</si>
  <si>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</si>
  <si>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</si>
  <si>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</si>
  <si>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</si>
  <si>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</si>
  <si>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</si>
  <si>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</si>
  <si>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</si>
  <si>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</si>
  <si>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</si>
  <si>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</si>
  <si>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</si>
  <si>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</si>
  <si>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</si>
  <si>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</si>
  <si>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</si>
  <si>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</si>
  <si>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</si>
  <si>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</si>
  <si>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</si>
  <si>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</si>
  <si>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</si>
  <si>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</si>
  <si>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</si>
  <si>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</si>
  <si>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</si>
  <si>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</si>
  <si>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</si>
  <si>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</si>
  <si>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</si>
  <si>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</si>
  <si>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</si>
  <si>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</si>
  <si>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</si>
  <si>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</si>
  <si>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</si>
  <si>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</si>
  <si>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</si>
  <si>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</si>
  <si>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</si>
  <si>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</si>
  <si>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</si>
  <si>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</si>
  <si>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</si>
  <si>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</si>
  <si>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</si>
  <si>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</si>
  <si>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</si>
  <si>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</si>
  <si>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</si>
  <si>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</si>
  <si>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</si>
  <si>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</si>
  <si>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</si>
  <si>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</si>
  <si>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</si>
  <si>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</si>
  <si>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</si>
  <si>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</si>
  <si>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</si>
  <si>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</si>
  <si>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</si>
  <si>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</si>
  <si>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</si>
  <si>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</si>
  <si>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</si>
  <si>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</si>
  <si>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</si>
  <si>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</si>
  <si>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</si>
  <si>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</si>
  <si>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</si>
  <si>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</si>
  <si>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</si>
  <si>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</si>
  <si>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</si>
  <si>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</si>
  <si>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</si>
  <si>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</si>
  <si>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</si>
  <si>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</si>
  <si>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</si>
  <si>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</si>
  <si>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</si>
  <si>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</si>
  <si>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</si>
  <si>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</si>
  <si>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</si>
  <si>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</si>
  <si>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</si>
  <si>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</si>
  <si>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</si>
  <si>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</si>
  <si>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</si>
  <si>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</si>
  <si>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</si>
  <si>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</si>
  <si>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</si>
  <si>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</si>
  <si>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</si>
  <si>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</si>
  <si>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</si>
  <si>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</si>
  <si>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</si>
  <si>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</si>
  <si>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</si>
  <si>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</si>
  <si>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</si>
  <si>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</si>
  <si>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</si>
  <si>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</si>
  <si>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</si>
  <si>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</si>
  <si>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</si>
  <si>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</si>
  <si>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</si>
  <si>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</si>
  <si>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</si>
  <si>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</si>
  <si>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</si>
  <si>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</si>
  <si>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</si>
  <si>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</si>
  <si>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</si>
  <si>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</si>
  <si>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</si>
  <si>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</si>
  <si>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</si>
  <si>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</si>
  <si>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</si>
  <si>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</si>
  <si>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</si>
  <si>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</si>
  <si>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</si>
  <si>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</si>
  <si>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</si>
  <si>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</si>
  <si>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</si>
  <si>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</si>
  <si>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</si>
  <si>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</si>
  <si>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</si>
  <si>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</si>
  <si>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</si>
  <si>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</si>
  <si>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</si>
  <si>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</si>
  <si>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</si>
  <si>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</si>
  <si>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</si>
  <si>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</si>
  <si>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</si>
  <si>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</si>
  <si>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</si>
  <si>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</si>
  <si>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</si>
  <si>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</si>
  <si>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</si>
  <si>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</si>
  <si>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</si>
  <si>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</si>
  <si>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</si>
  <si>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</si>
  <si>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</si>
  <si>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</si>
  <si>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</si>
  <si>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</si>
  <si>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</si>
  <si>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</si>
  <si>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</si>
  <si>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</si>
  <si>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</si>
  <si>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</si>
  <si>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</si>
  <si>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</si>
  <si>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</si>
  <si>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</si>
  <si>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</si>
  <si>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</si>
  <si>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</si>
  <si>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</si>
  <si>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</si>
  <si>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</si>
  <si>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</si>
  <si>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</si>
  <si>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</si>
  <si>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</si>
  <si>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</si>
  <si>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</si>
  <si>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</si>
  <si>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</si>
  <si>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</si>
  <si>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</si>
  <si>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</si>
  <si>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</si>
  <si>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</si>
  <si>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</si>
  <si>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</si>
  <si>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</si>
  <si>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</si>
  <si>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</si>
  <si>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</si>
  <si>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</si>
  <si>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</si>
  <si>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</si>
  <si>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</si>
  <si>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</si>
  <si>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</si>
  <si>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</si>
  <si>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</si>
  <si>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</si>
  <si>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</si>
  <si>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</si>
  <si>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</si>
  <si>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</si>
  <si>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</si>
  <si>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</si>
  <si>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</si>
  <si>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</si>
  <si>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</si>
  <si>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</si>
  <si>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</si>
  <si>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</si>
  <si>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</si>
  <si>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</si>
  <si>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</si>
  <si>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</si>
  <si>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</si>
  <si>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</si>
  <si>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</si>
  <si>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</si>
  <si>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</si>
  <si>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</si>
  <si>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</si>
  <si>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</si>
  <si>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</si>
  <si>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</si>
  <si>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</si>
  <si>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</si>
  <si>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</si>
  <si>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</si>
  <si>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</si>
  <si>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</si>
  <si>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</si>
  <si>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</si>
  <si>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</si>
  <si>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</si>
  <si>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</si>
  <si>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</si>
  <si>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</si>
  <si>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</si>
  <si>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</si>
  <si>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</si>
  <si>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</si>
  <si>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</si>
  <si>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</si>
  <si>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</si>
  <si>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</si>
  <si>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</si>
  <si>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</si>
  <si>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</si>
  <si>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</si>
  <si>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</si>
  <si>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</si>
  <si>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</si>
  <si>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</si>
  <si>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</si>
  <si>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</si>
  <si>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</si>
  <si>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</si>
  <si>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</si>
  <si>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</si>
  <si>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</si>
  <si>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</si>
  <si>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</si>
  <si>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</si>
  <si>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</si>
  <si>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</si>
  <si>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</si>
  <si>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</si>
  <si>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</si>
  <si>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</si>
  <si>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</si>
  <si>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</si>
  <si>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</si>
  <si>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</si>
  <si>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</si>
  <si>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</si>
  <si>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</si>
  <si>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</si>
  <si>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</si>
  <si>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</si>
  <si>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</si>
  <si>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</si>
  <si>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</si>
  <si>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</si>
  <si>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</si>
  <si>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</si>
  <si>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</si>
  <si>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</si>
  <si>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</si>
  <si>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</si>
  <si>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</si>
  <si>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</si>
  <si>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</si>
  <si>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</si>
  <si>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</si>
  <si>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</si>
  <si>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</si>
  <si>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</si>
  <si>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</si>
  <si>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</si>
  <si>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</si>
  <si>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</si>
  <si>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</si>
  <si>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</si>
  <si>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</si>
  <si>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</si>
  <si>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</si>
  <si>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</si>
  <si>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</si>
  <si>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</si>
  <si>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</si>
  <si>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</si>
  <si>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</si>
  <si>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</si>
  <si>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</si>
  <si>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</si>
  <si>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</si>
  <si>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</si>
  <si>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</si>
  <si>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</si>
  <si>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</si>
  <si>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</si>
  <si>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</si>
  <si>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</si>
  <si>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</si>
  <si>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</si>
  <si>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</si>
  <si>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</si>
  <si>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</si>
  <si>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</si>
  <si>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</si>
  <si>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</si>
  <si>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</si>
  <si>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</si>
  <si>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</si>
  <si>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</si>
  <si>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</si>
  <si>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</si>
  <si>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</si>
  <si>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</si>
  <si>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</si>
  <si>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</si>
  <si>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</si>
  <si>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</si>
  <si>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</si>
  <si>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</si>
  <si>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</si>
  <si>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</si>
  <si>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</si>
  <si>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</si>
  <si>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</si>
  <si>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</si>
  <si>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</si>
  <si>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</si>
  <si>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</si>
  <si>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</si>
  <si>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</si>
  <si>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</si>
  <si>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</si>
  <si>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</si>
  <si>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</si>
  <si>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</si>
  <si>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</si>
  <si>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</si>
  <si>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</si>
  <si>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</si>
  <si>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</si>
  <si>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</si>
  <si>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</si>
  <si>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</si>
  <si>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</si>
  <si>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</si>
  <si>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</si>
  <si>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</si>
  <si>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</si>
  <si>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</si>
  <si>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</si>
  <si>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</si>
  <si>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</si>
  <si>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</si>
  <si>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</si>
  <si>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</si>
  <si>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</si>
  <si>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</si>
  <si>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</si>
  <si>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</si>
  <si>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</si>
  <si>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</si>
  <si>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</si>
  <si>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</si>
  <si>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</si>
  <si>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</si>
  <si>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</si>
  <si>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</si>
  <si>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</si>
  <si>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</si>
  <si>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</si>
  <si>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</si>
  <si>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</si>
  <si>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</si>
  <si>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</si>
  <si>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</si>
  <si>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</si>
  <si>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</si>
  <si>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</si>
  <si>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</si>
  <si>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</si>
  <si>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</si>
  <si>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</si>
  <si>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</si>
  <si>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</si>
  <si>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</si>
  <si>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</si>
  <si>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</si>
  <si>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</si>
  <si>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</si>
  <si>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</si>
  <si>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</si>
  <si>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</si>
  <si>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</si>
  <si>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</si>
  <si>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</si>
  <si>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</si>
  <si>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</si>
  <si>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</si>
  <si>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</si>
  <si>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</si>
  <si>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</si>
  <si>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</si>
  <si>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</si>
  <si>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</si>
  <si>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</si>
  <si>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</si>
  <si>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</si>
  <si>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</si>
  <si>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</si>
  <si>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</si>
  <si>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</si>
  <si>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</si>
  <si>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</si>
  <si>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</si>
  <si>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</si>
  <si>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</si>
  <si>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</si>
  <si>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</si>
  <si>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</si>
  <si>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</si>
  <si>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</si>
  <si>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</si>
  <si>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</si>
  <si>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</si>
  <si>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</si>
  <si>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</si>
  <si>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</si>
  <si>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</si>
  <si>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</si>
  <si>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</si>
  <si>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</si>
  <si>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</si>
  <si>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</si>
  <si>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</si>
  <si>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</si>
  <si>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</si>
  <si>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</si>
  <si>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</si>
  <si>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</si>
  <si>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</si>
  <si>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</si>
  <si>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</si>
  <si>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</si>
  <si>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</si>
  <si>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</si>
  <si>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</si>
  <si>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</si>
  <si>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</si>
  <si>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</si>
  <si>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</si>
  <si>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</si>
  <si>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</si>
  <si>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</si>
  <si>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</si>
  <si>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</si>
  <si>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</si>
  <si>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</si>
  <si>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</si>
  <si>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</si>
  <si>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</si>
  <si>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</si>
  <si>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</si>
  <si>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</si>
  <si>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</si>
  <si>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</si>
  <si>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</si>
  <si>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</si>
  <si>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</si>
  <si>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</si>
  <si>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</si>
  <si>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</si>
  <si>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</si>
  <si>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</si>
  <si>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</si>
  <si>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</si>
  <si>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</si>
  <si>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</si>
  <si>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</si>
  <si>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</si>
  <si>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</si>
  <si>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</si>
  <si>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</si>
  <si>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</si>
  <si>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</si>
  <si>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</si>
  <si>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</si>
  <si>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</si>
  <si>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</si>
  <si>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</si>
  <si>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</si>
  <si>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</si>
  <si>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</si>
  <si>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</si>
  <si>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</si>
  <si>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</si>
  <si>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</si>
  <si>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</si>
  <si>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</si>
  <si>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</si>
  <si>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</si>
  <si>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</si>
  <si>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</si>
  <si>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</si>
  <si>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</si>
  <si>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</si>
  <si>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</si>
  <si>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</si>
  <si>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</si>
  <si>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</si>
  <si>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</si>
  <si>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</si>
  <si>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</si>
  <si>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</si>
  <si>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</si>
  <si>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</si>
  <si>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</si>
  <si>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</si>
  <si>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</si>
  <si>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</si>
  <si>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</si>
  <si>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</si>
  <si>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</si>
  <si>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</si>
  <si>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</si>
  <si>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</si>
  <si>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</si>
  <si>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</si>
  <si>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</si>
  <si>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</si>
  <si>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</si>
  <si>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</si>
  <si>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</si>
  <si>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</si>
  <si>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</si>
  <si>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</si>
  <si>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</si>
  <si>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</si>
  <si>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</si>
  <si>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</si>
  <si>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</si>
  <si>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</si>
  <si>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</si>
  <si>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</si>
  <si>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</si>
  <si>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</si>
  <si>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</si>
  <si>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</si>
  <si>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</si>
  <si>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</si>
  <si>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</si>
  <si>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</si>
  <si>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</si>
  <si>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</si>
  <si>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</si>
  <si>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</si>
  <si>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</si>
  <si>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</si>
  <si>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</si>
  <si>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</si>
  <si>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</si>
  <si>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</si>
  <si>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</si>
  <si>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</si>
  <si>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</si>
  <si>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</si>
  <si>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</si>
  <si>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</si>
  <si>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</si>
  <si>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</si>
  <si>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</si>
  <si>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</si>
  <si>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</si>
  <si>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</si>
  <si>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</si>
  <si>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</si>
  <si>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</si>
  <si>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</si>
  <si>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</si>
  <si>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</si>
  <si>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</si>
  <si>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</si>
  <si>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</si>
  <si>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</si>
  <si>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</si>
  <si>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</si>
  <si>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</si>
  <si>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</si>
  <si>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</si>
  <si>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</si>
  <si>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</si>
  <si>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</si>
  <si>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</si>
  <si>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</si>
  <si>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</si>
  <si>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</si>
  <si>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</si>
  <si>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</si>
  <si>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</si>
  <si>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</si>
  <si>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</si>
  <si>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</si>
  <si>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</si>
  <si>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</si>
  <si>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</si>
  <si>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</si>
  <si>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</si>
  <si>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</si>
  <si>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</si>
  <si>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</si>
  <si>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</si>
  <si>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</si>
  <si>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</si>
  <si>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</si>
  <si>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</si>
  <si>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</si>
  <si>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</si>
  <si>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</si>
  <si>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</si>
  <si>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</si>
  <si>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</si>
  <si>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</si>
  <si>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</si>
  <si>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</si>
  <si>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</si>
  <si>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</si>
  <si>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</si>
  <si>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</si>
  <si>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</si>
  <si>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</si>
  <si>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</si>
  <si>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</si>
  <si>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</si>
  <si>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</si>
  <si>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</si>
  <si>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</si>
  <si>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</si>
  <si>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</si>
  <si>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</si>
  <si>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</si>
  <si>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</si>
  <si>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</si>
  <si>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</si>
  <si>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</si>
  <si>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</si>
  <si>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</si>
  <si>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</si>
  <si>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</si>
  <si>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</si>
  <si>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</si>
  <si>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</si>
  <si>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</si>
  <si>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</si>
  <si>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</si>
  <si>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</si>
  <si>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</si>
  <si>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</si>
  <si>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</si>
  <si>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</si>
  <si>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</si>
  <si>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</si>
  <si>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</si>
  <si>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</si>
  <si>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</si>
  <si>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</si>
  <si>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</si>
  <si>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</si>
  <si>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</si>
  <si>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</si>
  <si>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</si>
  <si>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</si>
  <si>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</si>
  <si>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</si>
  <si>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</si>
  <si>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</si>
  <si>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</si>
  <si>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</si>
  <si>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</si>
  <si>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</si>
  <si>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</si>
  <si>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</si>
  <si>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</si>
  <si>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</si>
  <si>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</si>
  <si>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</si>
  <si>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</si>
  <si>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</si>
  <si>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</si>
  <si>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</si>
  <si>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</si>
  <si>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</si>
  <si>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</si>
  <si>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</si>
  <si>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</si>
  <si>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</si>
  <si>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</si>
  <si>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</si>
  <si>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</si>
  <si>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</si>
  <si>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</si>
  <si>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</si>
  <si>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</si>
  <si>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</si>
  <si>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</si>
  <si>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</si>
  <si>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</si>
  <si>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</si>
  <si>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</si>
  <si>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</si>
  <si>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</si>
  <si>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</si>
  <si>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</si>
  <si>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</si>
  <si>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</si>
  <si>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</si>
  <si>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</si>
  <si>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</si>
  <si>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</si>
  <si>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</si>
  <si>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</si>
  <si>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</si>
  <si>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</si>
  <si>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</si>
  <si>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</si>
  <si>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</si>
  <si>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</si>
  <si>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</si>
  <si>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</si>
  <si>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</si>
  <si>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</si>
  <si>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</si>
  <si>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</si>
  <si>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</si>
  <si>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</si>
  <si>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</si>
  <si>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</si>
  <si>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</si>
  <si>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</si>
  <si>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</si>
  <si>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</si>
  <si>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</si>
  <si>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</si>
  <si>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</si>
  <si>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</si>
  <si>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</si>
  <si>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</si>
  <si>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</si>
  <si>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</si>
  <si>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</si>
  <si>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</si>
  <si>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</si>
  <si>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</si>
  <si>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</si>
  <si>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</si>
  <si>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</si>
  <si>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</si>
  <si>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</si>
  <si>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</si>
  <si>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</si>
  <si>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</si>
  <si>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</si>
  <si>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</si>
  <si>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</si>
  <si>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</si>
  <si>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</si>
  <si>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</si>
  <si>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</si>
  <si>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</si>
  <si>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</si>
  <si>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</si>
  <si>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</si>
  <si>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</si>
  <si>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</si>
  <si>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</si>
  <si>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</si>
  <si>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</si>
  <si>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</si>
  <si>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</si>
  <si>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</si>
  <si>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</si>
  <si>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</si>
  <si>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</si>
  <si>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</si>
  <si>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</si>
  <si>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</si>
  <si>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</si>
  <si>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</si>
  <si>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</si>
  <si>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</si>
  <si>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</si>
  <si>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</si>
  <si>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</si>
  <si>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</si>
  <si>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</si>
  <si>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</si>
  <si>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</si>
  <si>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</si>
  <si>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</si>
  <si>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</si>
  <si>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</si>
  <si>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</si>
  <si>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</si>
  <si>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</si>
  <si>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</si>
  <si>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</si>
  <si>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</si>
  <si>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</si>
  <si>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</si>
  <si>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</si>
  <si>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</si>
  <si>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</si>
  <si>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</si>
  <si>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</si>
  <si>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</si>
  <si>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</si>
  <si>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</si>
  <si>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</si>
  <si>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</si>
  <si>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</si>
  <si>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</si>
  <si>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</si>
  <si>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</si>
  <si>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</si>
  <si>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</si>
  <si>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</si>
  <si>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</si>
  <si>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</si>
  <si>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</si>
  <si>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</si>
  <si>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</si>
  <si>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</si>
  <si>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</si>
  <si>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</si>
  <si>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</si>
  <si>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</si>
  <si>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</si>
  <si>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</si>
  <si>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</si>
  <si>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</si>
  <si>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</si>
  <si>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</si>
  <si>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</si>
  <si>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</si>
  <si>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</si>
  <si>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</si>
  <si>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</si>
  <si>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</si>
  <si>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</si>
  <si>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</si>
  <si>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</si>
  <si>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</si>
  <si>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</si>
  <si>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</si>
  <si>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</si>
  <si>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</si>
  <si>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</si>
  <si>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</si>
  <si>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</si>
  <si>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</si>
  <si>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</si>
  <si>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</si>
  <si>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</si>
  <si>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</si>
  <si>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</si>
  <si>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</si>
  <si>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</si>
  <si>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</si>
  <si>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</si>
  <si>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</si>
  <si>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</si>
  <si>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</si>
  <si>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</si>
  <si>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</si>
  <si>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</si>
  <si>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</si>
  <si>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</si>
  <si>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</si>
  <si>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</si>
  <si>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</si>
  <si>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</si>
  <si>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</si>
  <si>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</si>
  <si>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</si>
  <si>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</si>
  <si>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</si>
  <si>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</si>
  <si>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</si>
  <si>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</si>
  <si>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</si>
  <si>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</si>
  <si>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</si>
  <si>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</si>
  <si>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</si>
  <si>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</si>
  <si>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</si>
  <si>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</si>
  <si>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</si>
  <si>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</si>
  <si>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</si>
  <si>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</si>
  <si>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</si>
  <si>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</si>
  <si>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</si>
  <si>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</si>
  <si>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</si>
  <si>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</si>
  <si>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</si>
  <si>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</si>
  <si>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</si>
  <si>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</si>
  <si>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</si>
  <si>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</si>
  <si>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</si>
  <si>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</si>
  <si>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</si>
  <si>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</si>
  <si>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</si>
  <si>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</si>
  <si>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</si>
  <si>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</si>
  <si>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</si>
  <si>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</si>
  <si>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</si>
  <si>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</si>
  <si>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</si>
  <si>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</si>
  <si>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</si>
  <si>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</si>
  <si>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</si>
  <si>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</si>
  <si>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</si>
  <si>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</si>
  <si>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</si>
  <si>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</si>
  <si>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</si>
  <si>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</si>
  <si>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</si>
  <si>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</si>
  <si>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</si>
  <si>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</si>
  <si>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</si>
  <si>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</si>
  <si>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</si>
  <si>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</si>
  <si>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</si>
  <si>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</si>
  <si>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</si>
  <si>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</si>
  <si>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</si>
  <si>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</si>
  <si>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</si>
  <si>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</si>
  <si>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</si>
  <si>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</si>
  <si>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</si>
  <si>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</si>
  <si>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</si>
  <si>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</si>
  <si>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</si>
  <si>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</si>
  <si>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</si>
  <si>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</si>
  <si>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</si>
  <si>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</si>
  <si>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</si>
  <si>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</si>
  <si>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</si>
  <si>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</si>
  <si>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</si>
  <si>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</si>
  <si>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</si>
  <si>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</si>
  <si>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</si>
  <si>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</si>
  <si>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</si>
  <si>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</si>
  <si>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</si>
  <si>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</si>
  <si>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</si>
  <si>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</si>
  <si>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</si>
  <si>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</si>
  <si>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</si>
  <si>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</si>
  <si>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</si>
  <si>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</si>
  <si>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</si>
  <si>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</si>
  <si>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</si>
  <si>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</si>
  <si>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</si>
  <si>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</si>
  <si>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</si>
  <si>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</si>
  <si>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</si>
  <si>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</si>
  <si>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</si>
  <si>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</si>
  <si>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</si>
  <si>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</si>
  <si>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</si>
  <si>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</si>
  <si>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</si>
  <si>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</si>
  <si>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</si>
  <si>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</si>
  <si>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</si>
  <si>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</si>
  <si>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</si>
  <si>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</si>
  <si>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</si>
  <si>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</si>
  <si>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</si>
  <si>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</si>
  <si>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</si>
  <si>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</si>
  <si>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</si>
  <si>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</si>
  <si>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</si>
  <si>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</si>
  <si>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</si>
  <si>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</si>
  <si>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</si>
  <si>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</si>
  <si>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</si>
  <si>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</si>
  <si>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</si>
  <si>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</si>
  <si>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</si>
  <si>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</si>
  <si>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</si>
  <si>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</si>
  <si>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</si>
  <si>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</si>
  <si>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</si>
  <si>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</si>
  <si>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</si>
  <si>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</si>
  <si>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</si>
  <si>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</si>
  <si>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</si>
  <si>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</si>
  <si>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</si>
  <si>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</si>
  <si>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</si>
  <si>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</si>
  <si>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</si>
  <si>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</si>
  <si>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</si>
  <si>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</si>
  <si>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</si>
  <si>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</si>
  <si>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</si>
  <si>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</si>
  <si>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</si>
  <si>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</si>
  <si>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</si>
  <si>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</si>
  <si>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</si>
  <si>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</si>
  <si>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</si>
  <si>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</si>
  <si>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</si>
  <si>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</si>
  <si>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</si>
  <si>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</si>
  <si>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</si>
  <si>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</si>
  <si>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</si>
  <si>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</si>
  <si>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</si>
  <si>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</si>
  <si>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</si>
  <si>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</si>
  <si>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</si>
  <si>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</si>
  <si>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</si>
  <si>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</si>
  <si>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</si>
  <si>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</si>
  <si>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</si>
  <si>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</si>
  <si>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</si>
  <si>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</si>
  <si>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</si>
  <si>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</si>
  <si>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</si>
  <si>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</si>
  <si>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</si>
  <si>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</si>
  <si>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</si>
  <si>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</si>
  <si>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</si>
  <si>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</si>
  <si>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</si>
  <si>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</si>
  <si>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</si>
  <si>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</si>
  <si>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</si>
  <si>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</si>
  <si>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</si>
  <si>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</si>
  <si>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</si>
  <si>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</si>
  <si>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</si>
  <si>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</si>
  <si>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</si>
  <si>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</si>
  <si>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</si>
  <si>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</si>
  <si>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</si>
  <si>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</si>
  <si>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</si>
  <si>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</si>
  <si>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</si>
  <si>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</si>
  <si>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</si>
  <si>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</si>
  <si>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</si>
  <si>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</si>
  <si>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</si>
  <si>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</si>
  <si>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</si>
  <si>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</si>
  <si>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</si>
  <si>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</si>
  <si>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</si>
  <si>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</si>
  <si>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</si>
  <si>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</si>
  <si>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</si>
  <si>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</si>
  <si>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</si>
  <si>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</si>
  <si>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</si>
  <si>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</si>
  <si>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</si>
  <si>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</si>
  <si>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</si>
  <si>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</si>
  <si>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</si>
  <si>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</si>
  <si>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</si>
  <si>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</si>
  <si>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</si>
  <si>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</si>
  <si>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</si>
  <si>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</si>
  <si>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</si>
  <si>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</si>
  <si>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</si>
  <si>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</si>
  <si>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</si>
  <si>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</si>
  <si>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</si>
  <si>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</si>
  <si>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</si>
  <si>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</si>
  <si>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</si>
  <si>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</si>
  <si>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</si>
  <si>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</si>
  <si>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</si>
  <si>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</si>
  <si>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</si>
  <si>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</si>
  <si>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</si>
  <si>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</si>
  <si>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</si>
  <si>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</si>
  <si>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</si>
  <si>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</si>
  <si>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</si>
  <si>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</si>
  <si>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</si>
  <si>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</si>
  <si>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</si>
  <si>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</si>
  <si>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</si>
  <si>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</si>
  <si>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</si>
  <si>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</si>
  <si>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</si>
  <si>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</si>
  <si>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</si>
  <si>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</si>
  <si>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</si>
  <si>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</si>
  <si>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</si>
  <si>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</si>
  <si>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</si>
  <si>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</si>
  <si>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</si>
  <si>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</si>
  <si>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</si>
  <si>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</si>
  <si>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</si>
  <si>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</si>
  <si>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</si>
  <si>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</si>
  <si>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</si>
  <si>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</si>
  <si>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</si>
  <si>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</si>
  <si>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</si>
  <si>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</si>
  <si>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</si>
  <si>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</si>
  <si>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</si>
  <si>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</si>
  <si>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</si>
  <si>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</si>
  <si>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</si>
  <si>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</si>
  <si>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</si>
  <si>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</si>
  <si>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</si>
  <si>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</si>
  <si>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</si>
  <si>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</si>
  <si>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</si>
  <si>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</si>
  <si>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</si>
  <si>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</si>
  <si>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</si>
  <si>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</si>
  <si>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</si>
  <si>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</si>
  <si>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</si>
  <si>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</si>
  <si>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</si>
  <si>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</si>
  <si>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</si>
  <si>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</si>
  <si>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</si>
  <si>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</si>
  <si>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</si>
  <si>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</si>
  <si>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</si>
  <si>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</si>
  <si>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</si>
  <si>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</si>
  <si>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</si>
  <si>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</si>
  <si>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</si>
  <si>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</si>
  <si>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</si>
  <si>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</si>
  <si>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</si>
  <si>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</si>
  <si>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</si>
  <si>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</si>
  <si>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</si>
  <si>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</si>
  <si>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</si>
  <si>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</si>
  <si>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</si>
  <si>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</si>
  <si>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</si>
  <si>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</si>
  <si>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</si>
  <si>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</si>
  <si>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</si>
  <si>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</si>
  <si>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</si>
  <si>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</si>
  <si>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</si>
  <si>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</si>
  <si>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</si>
  <si>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</si>
  <si>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</si>
  <si>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</si>
  <si>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</si>
  <si>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</si>
  <si>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</si>
  <si>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</si>
  <si>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</si>
  <si>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</si>
  <si>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</si>
  <si>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</si>
  <si>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</si>
  <si>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</si>
  <si>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</si>
  <si>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</si>
  <si>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</si>
  <si>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</si>
  <si>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</si>
  <si>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</si>
  <si>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</si>
  <si>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</si>
  <si>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</si>
  <si>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</si>
  <si>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</si>
  <si>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</si>
  <si>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</si>
  <si>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</si>
  <si>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</si>
  <si>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</si>
  <si>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</si>
  <si>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</si>
  <si>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</si>
  <si>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</si>
  <si>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</si>
  <si>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</si>
  <si>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</si>
  <si>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</si>
  <si>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</si>
  <si>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</si>
  <si>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</si>
  <si>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</si>
  <si>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</si>
  <si>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</si>
  <si>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</si>
  <si>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</si>
  <si>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</si>
  <si>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</si>
  <si>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</si>
  <si>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</si>
  <si>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</si>
  <si>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</si>
  <si>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</si>
  <si>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</si>
  <si>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</si>
  <si>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</si>
  <si>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</si>
  <si>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</si>
  <si>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</si>
  <si>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</si>
  <si>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</si>
  <si>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</si>
  <si>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</si>
  <si>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</si>
  <si>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</si>
  <si>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</si>
  <si>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</si>
  <si>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</si>
  <si>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</si>
  <si>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</si>
  <si>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</si>
  <si>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</si>
  <si>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</si>
  <si>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</si>
  <si>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</si>
  <si>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</si>
  <si>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</si>
  <si>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</si>
  <si>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</si>
  <si>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</si>
  <si>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</si>
  <si>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</si>
  <si>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</si>
  <si>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</si>
  <si>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</si>
  <si>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</si>
  <si>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</si>
  <si>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</si>
  <si>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</si>
  <si>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</si>
  <si>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</si>
  <si>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</si>
  <si>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</si>
  <si>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</si>
  <si>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</si>
  <si>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</si>
  <si>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</si>
  <si>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</si>
  <si>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</si>
  <si>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</si>
  <si>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</si>
  <si>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</si>
  <si>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</si>
  <si>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</si>
  <si>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</si>
  <si>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</si>
  <si>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</si>
  <si>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</si>
  <si>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</si>
  <si>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</si>
  <si>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</si>
  <si>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</si>
  <si>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</si>
  <si>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</si>
  <si>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</si>
  <si>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</si>
  <si>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</si>
  <si>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</si>
  <si>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</si>
  <si>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</si>
  <si>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</si>
  <si>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</si>
  <si>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</si>
  <si>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</si>
  <si>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</si>
  <si>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</si>
  <si>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</si>
  <si>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</si>
  <si>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</si>
  <si>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</si>
  <si>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</si>
  <si>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</si>
  <si>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</si>
  <si>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</si>
  <si>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</si>
  <si>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</si>
  <si>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</si>
  <si>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</si>
  <si>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</si>
  <si>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</si>
  <si>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</si>
  <si>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</si>
  <si>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</si>
  <si>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</si>
  <si>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</si>
  <si>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</si>
  <si>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</si>
  <si>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</si>
  <si>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</si>
  <si>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</si>
  <si>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</si>
  <si>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</si>
  <si>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</si>
  <si>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</si>
  <si>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</si>
  <si>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</si>
  <si>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</si>
  <si>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</si>
  <si>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</si>
  <si>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</si>
  <si>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</si>
  <si>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</si>
  <si>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</si>
  <si>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</si>
  <si>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</si>
  <si>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</si>
  <si>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</si>
  <si>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</si>
  <si>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</si>
  <si>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</si>
  <si>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</si>
  <si>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</si>
  <si>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</si>
  <si>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</si>
  <si>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</si>
  <si>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</si>
  <si>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</si>
  <si>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</si>
  <si>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</si>
  <si>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</si>
  <si>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</si>
  <si>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</si>
  <si>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</si>
  <si>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</si>
  <si>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</si>
  <si>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</si>
  <si>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</si>
  <si>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</si>
  <si>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</si>
  <si>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</si>
  <si>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</si>
  <si>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</si>
  <si>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</si>
  <si>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</si>
  <si>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</si>
  <si>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</si>
  <si>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</si>
  <si>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</si>
  <si>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</si>
  <si>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</si>
  <si>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</si>
  <si>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</si>
  <si>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</si>
  <si>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</si>
  <si>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</si>
  <si>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</si>
  <si>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</si>
  <si>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</si>
  <si>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</si>
  <si>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</si>
  <si>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</si>
  <si>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</si>
  <si>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</si>
  <si>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</si>
  <si>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</si>
  <si>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</si>
  <si>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</si>
  <si>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</si>
  <si>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</si>
  <si>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</si>
  <si>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</si>
  <si>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</si>
  <si>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</si>
  <si>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</si>
  <si>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</si>
  <si>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</si>
  <si>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</si>
  <si>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</si>
  <si>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</si>
  <si>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</si>
  <si>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</si>
  <si>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</si>
  <si>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</si>
  <si>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</si>
  <si>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</si>
  <si>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</si>
  <si>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</si>
  <si>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</si>
  <si>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</si>
  <si>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</si>
  <si>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</si>
  <si>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</si>
  <si>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</si>
  <si>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</si>
  <si>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</si>
  <si>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</si>
  <si>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</si>
  <si>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</si>
  <si>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</si>
  <si>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</si>
  <si>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</si>
  <si>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</si>
  <si>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</si>
  <si>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</si>
  <si>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</si>
  <si>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</si>
  <si>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</si>
  <si>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</si>
  <si>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</si>
  <si>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</si>
  <si>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</si>
  <si>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</si>
  <si>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</si>
  <si>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</si>
  <si>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</si>
  <si>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</si>
  <si>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</si>
  <si>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</si>
  <si>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</si>
  <si>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</si>
  <si>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</si>
  <si>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</si>
  <si>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</si>
  <si>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</si>
  <si>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</si>
  <si>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</si>
  <si>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</si>
  <si>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</si>
  <si>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</si>
  <si>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</si>
  <si>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</si>
  <si>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</si>
  <si>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</si>
  <si>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</si>
  <si>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</si>
  <si>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</si>
  <si>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</si>
  <si>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</si>
  <si>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</si>
  <si>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</si>
  <si>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</si>
  <si>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</si>
  <si>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</si>
  <si>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</si>
  <si>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</si>
  <si>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</si>
  <si>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</si>
  <si>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</si>
  <si>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</si>
  <si>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</si>
  <si>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</si>
  <si>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</si>
  <si>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</si>
  <si>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</si>
  <si>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</si>
  <si>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</si>
  <si>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</si>
  <si>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</si>
  <si>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</si>
  <si>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</si>
  <si>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</si>
  <si>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</si>
  <si>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</si>
  <si>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</si>
  <si>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</si>
  <si>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</si>
  <si>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</si>
  <si>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</si>
  <si>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</si>
  <si>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</si>
  <si>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</si>
  <si>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</si>
  <si>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</si>
  <si>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</si>
  <si>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</si>
  <si>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</si>
  <si>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</si>
  <si>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</si>
  <si>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</si>
  <si>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</si>
  <si>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</si>
  <si>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</si>
  <si>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</si>
  <si>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</si>
  <si>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</si>
  <si>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</si>
  <si>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</si>
  <si>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</si>
  <si>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</si>
  <si>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</si>
  <si>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</si>
  <si>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</si>
  <si>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</si>
  <si>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</si>
  <si>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</si>
  <si>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</si>
  <si>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</si>
  <si>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</si>
  <si>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</si>
  <si>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</si>
  <si>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</si>
  <si>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</si>
  <si>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</si>
  <si>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</si>
  <si>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</si>
  <si>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</si>
  <si>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</si>
  <si>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</si>
  <si>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</si>
  <si>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</si>
  <si>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</si>
  <si>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</si>
  <si>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</si>
  <si>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</si>
  <si>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</si>
  <si>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</si>
  <si>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</si>
  <si>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</si>
  <si>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</si>
  <si>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</si>
  <si>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</si>
  <si>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</si>
  <si>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</si>
  <si>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</si>
  <si>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</si>
  <si>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</si>
  <si>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</si>
  <si>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</si>
  <si>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</si>
  <si>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</si>
  <si>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</si>
  <si>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</si>
  <si>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</si>
  <si>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</si>
  <si>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</si>
  <si>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</si>
  <si>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</si>
  <si>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</si>
  <si>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</si>
  <si>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</si>
  <si>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</si>
  <si>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</si>
  <si>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</si>
  <si>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</si>
  <si>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</si>
  <si>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</si>
  <si>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</si>
  <si>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</si>
  <si>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</si>
  <si>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</si>
  <si>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</si>
  <si>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</si>
  <si>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</si>
  <si>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</si>
  <si>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</si>
  <si>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</si>
  <si>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</si>
  <si>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</si>
  <si>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</si>
  <si>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</si>
  <si>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</si>
  <si>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</si>
  <si>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</si>
  <si>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</si>
  <si>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</si>
  <si>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</si>
  <si>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</si>
  <si>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</si>
  <si>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</si>
  <si>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</si>
  <si>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</si>
  <si>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</si>
  <si>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</si>
  <si>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</si>
  <si>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</si>
  <si>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</si>
  <si>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</si>
  <si>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</si>
  <si>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</si>
  <si>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</si>
  <si>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</si>
  <si>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</si>
  <si>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</si>
  <si>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</si>
  <si>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</si>
  <si>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</si>
  <si>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</si>
  <si>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</si>
  <si>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</si>
  <si>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</si>
  <si>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</si>
  <si>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</si>
  <si>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</si>
  <si>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</si>
  <si>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</si>
  <si>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</si>
  <si>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</si>
  <si>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</si>
  <si>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</si>
  <si>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</si>
  <si>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</si>
  <si>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</si>
  <si>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</si>
  <si>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</si>
  <si>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</si>
  <si>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</si>
  <si>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</si>
  <si>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</si>
  <si>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</si>
  <si>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</si>
  <si>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</si>
  <si>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</si>
  <si>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</si>
  <si>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</si>
  <si>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</si>
  <si>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</si>
  <si>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</si>
  <si>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</si>
  <si>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</si>
  <si>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</si>
  <si>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</si>
  <si>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</si>
  <si>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</si>
  <si>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</si>
  <si>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</si>
  <si>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</si>
  <si>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</si>
  <si>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</si>
  <si>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</si>
  <si>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</si>
  <si>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</si>
  <si>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</si>
  <si>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</si>
  <si>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</si>
  <si>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</si>
  <si>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</si>
  <si>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</si>
  <si>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</si>
  <si>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</si>
  <si>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</si>
  <si>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</si>
  <si>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</si>
  <si>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</si>
  <si>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</si>
  <si>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</si>
  <si>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</si>
  <si>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</si>
  <si>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</si>
  <si>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</si>
  <si>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</si>
  <si>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</si>
  <si>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</si>
  <si>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</si>
  <si>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</si>
  <si>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</si>
  <si>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</si>
  <si>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</si>
  <si>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</si>
  <si>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</si>
  <si>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</si>
  <si>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</si>
  <si>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</si>
  <si>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</si>
  <si>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</si>
  <si>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</si>
  <si>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</si>
  <si>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</si>
  <si>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</si>
  <si>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</si>
  <si>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</si>
  <si>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</si>
  <si>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</si>
  <si>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</si>
  <si>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</si>
  <si>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</si>
  <si>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</si>
  <si>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</si>
  <si>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</si>
  <si>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</si>
  <si>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</si>
  <si>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</si>
  <si>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</si>
  <si>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</si>
  <si>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</si>
  <si>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</si>
  <si>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</si>
  <si>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</si>
  <si>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</si>
  <si>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</si>
  <si>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</si>
  <si>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</si>
  <si>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</si>
  <si>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</si>
  <si>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</si>
  <si>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</si>
  <si>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</si>
  <si>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</si>
  <si>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</si>
  <si>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</si>
  <si>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</si>
  <si>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</si>
  <si>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</si>
  <si>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</si>
  <si>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</si>
  <si>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</si>
  <si>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</si>
  <si>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</si>
  <si>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</si>
  <si>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</si>
  <si>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</si>
  <si>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</si>
  <si>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</si>
  <si>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</si>
  <si>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</si>
  <si>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</si>
  <si>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</si>
  <si>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</si>
  <si>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</si>
  <si>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</si>
  <si>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</si>
  <si>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</si>
  <si>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</si>
  <si>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</si>
  <si>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</si>
  <si>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</si>
  <si>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</si>
  <si>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</si>
  <si>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</si>
  <si>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</si>
  <si>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</si>
  <si>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</si>
  <si>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</si>
  <si>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</si>
  <si>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</si>
  <si>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</si>
  <si>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</si>
  <si>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</si>
  <si>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</si>
  <si>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</si>
  <si>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</si>
  <si>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</si>
  <si>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</si>
  <si>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</si>
  <si>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</si>
  <si>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</si>
  <si>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</si>
  <si>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</si>
  <si>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</si>
  <si>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</si>
  <si>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</si>
  <si>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</si>
  <si>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</si>
  <si>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</si>
  <si>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</si>
  <si>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</si>
  <si>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</si>
  <si>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</si>
  <si>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</si>
  <si>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</si>
  <si>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</si>
  <si>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</si>
  <si>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</si>
  <si>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</si>
  <si>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</si>
  <si>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</si>
  <si>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</si>
  <si>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</si>
  <si>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</si>
  <si>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</si>
  <si>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</si>
  <si>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</si>
  <si>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</si>
  <si>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</si>
  <si>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</si>
  <si>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</si>
  <si>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</si>
  <si>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</si>
  <si>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</si>
  <si>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</si>
  <si>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</si>
  <si>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</si>
  <si>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</si>
  <si>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</si>
  <si>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</si>
  <si>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</si>
  <si>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</si>
  <si>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</si>
  <si>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</si>
  <si>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</si>
  <si>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</si>
  <si>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</si>
  <si>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</si>
  <si>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</si>
  <si>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</si>
  <si>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</si>
  <si>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</si>
  <si>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</si>
  <si>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</si>
  <si>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</si>
  <si>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</si>
  <si>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</si>
  <si>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</si>
  <si>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</si>
  <si>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</si>
  <si>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</si>
  <si>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</si>
  <si>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</si>
  <si>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</si>
  <si>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</si>
  <si>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</si>
  <si>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</si>
  <si>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</si>
  <si>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</si>
  <si>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</si>
  <si>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</si>
  <si>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</si>
  <si>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</si>
  <si>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</si>
  <si>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</si>
  <si>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</si>
  <si>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</si>
  <si>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</si>
  <si>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</si>
  <si>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</si>
  <si>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</si>
  <si>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</si>
  <si>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</si>
  <si>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</si>
  <si>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</si>
  <si>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</si>
  <si>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</si>
  <si>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</si>
  <si>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</si>
  <si>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</si>
  <si>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</si>
  <si>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</si>
  <si>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</si>
  <si>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</si>
  <si>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</si>
  <si>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</si>
  <si>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</si>
  <si>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</si>
  <si>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</si>
  <si>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</si>
  <si>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</si>
  <si>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</si>
  <si>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</si>
  <si>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</si>
  <si>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</si>
  <si>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</si>
  <si>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</si>
  <si>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</si>
  <si>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</si>
  <si>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</si>
  <si>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</si>
  <si>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</si>
  <si>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</si>
  <si>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</si>
  <si>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</si>
  <si>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</si>
  <si>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</si>
  <si>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</si>
  <si>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</si>
  <si>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</si>
  <si>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</si>
  <si>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</si>
  <si>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</si>
  <si>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</si>
  <si>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</si>
  <si>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</si>
  <si>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</si>
  <si>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</si>
  <si>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</si>
  <si>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</si>
  <si>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</si>
  <si>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</si>
  <si>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</si>
  <si>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</si>
  <si>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</si>
  <si>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</si>
  <si>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</si>
  <si>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</si>
  <si>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</si>
  <si>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</si>
  <si>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</si>
  <si>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</si>
  <si>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</si>
  <si>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</si>
  <si>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</si>
  <si>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</si>
  <si>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</si>
  <si>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</si>
  <si>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</si>
  <si>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</si>
  <si>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</si>
  <si>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</si>
  <si>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</si>
  <si>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</si>
  <si>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</si>
  <si>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</si>
  <si>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</si>
  <si>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</si>
  <si>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</si>
  <si>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</si>
  <si>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</si>
  <si>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</si>
  <si>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</si>
  <si>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</si>
  <si>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</si>
  <si>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</si>
  <si>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</si>
  <si>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</si>
  <si>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</si>
  <si>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</si>
  <si>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</si>
  <si>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</si>
  <si>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</si>
  <si>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</si>
  <si>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</si>
  <si>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</si>
  <si>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</si>
  <si>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</si>
  <si>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</si>
  <si>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</si>
  <si>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</si>
  <si>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</si>
  <si>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</si>
  <si>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</si>
  <si>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</si>
  <si>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</si>
  <si>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</si>
  <si>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</si>
  <si>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</si>
  <si>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</si>
  <si>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</si>
  <si>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</si>
  <si>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</si>
  <si>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</si>
  <si>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</si>
  <si>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</si>
  <si>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</si>
  <si>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</si>
  <si>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</si>
  <si>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</si>
  <si>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</si>
  <si>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</si>
  <si>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</si>
  <si>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</si>
  <si>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</si>
  <si>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</si>
  <si>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</si>
  <si>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</si>
  <si>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</si>
  <si>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</si>
  <si>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</si>
  <si>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</si>
  <si>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</si>
  <si>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</si>
  <si>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</si>
  <si>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</si>
  <si>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</si>
  <si>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</si>
  <si>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</si>
  <si>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</si>
  <si>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</si>
  <si>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</si>
  <si>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</si>
  <si>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</si>
  <si>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</si>
  <si>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</si>
  <si>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</si>
  <si>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</si>
  <si>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</si>
  <si>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</si>
  <si>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</si>
  <si>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</si>
  <si>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</si>
  <si>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</si>
  <si>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</si>
  <si>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</si>
  <si>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</si>
  <si>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</si>
  <si>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</si>
  <si>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</si>
  <si>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</si>
  <si>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</si>
  <si>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</si>
  <si>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</si>
  <si>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</si>
  <si>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</si>
  <si>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</si>
  <si>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</si>
  <si>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</si>
  <si>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</si>
  <si>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</si>
  <si>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</si>
  <si>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</si>
  <si>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</si>
  <si>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</si>
  <si>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</si>
  <si>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</si>
  <si>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</si>
  <si>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</si>
  <si>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</si>
  <si>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</si>
  <si>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</si>
  <si>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</si>
  <si>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</si>
  <si>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</si>
  <si>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</si>
  <si>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</si>
  <si>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</si>
  <si>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</si>
  <si>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</si>
  <si>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</si>
  <si>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</si>
  <si>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</si>
  <si>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</si>
  <si>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</si>
  <si>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</si>
  <si>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</si>
  <si>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</si>
  <si>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</si>
  <si>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</si>
  <si>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</si>
  <si>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</si>
  <si>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</si>
  <si>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</si>
  <si>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</si>
  <si>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</si>
  <si>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</si>
  <si>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</si>
  <si>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</si>
  <si>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</si>
  <si>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</si>
  <si>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</si>
  <si>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</si>
  <si>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</si>
  <si>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</si>
  <si>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</si>
  <si>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</si>
  <si>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</si>
  <si>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</si>
  <si>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</si>
  <si>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</si>
  <si>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</si>
  <si>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</si>
  <si>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</si>
  <si>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</si>
  <si>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</si>
  <si>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</si>
  <si>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</si>
  <si>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</si>
  <si>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</si>
  <si>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</si>
  <si>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</si>
  <si>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</si>
  <si>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</si>
  <si>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</si>
  <si>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</si>
  <si>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</si>
  <si>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</si>
  <si>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</si>
  <si>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</si>
  <si>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</si>
  <si>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</si>
  <si>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</si>
  <si>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</si>
  <si>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</si>
  <si>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</si>
  <si>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</si>
  <si>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</si>
  <si>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</si>
  <si>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</si>
  <si>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</si>
  <si>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</si>
  <si>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</si>
  <si>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</si>
  <si>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</si>
  <si>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</si>
  <si>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</si>
  <si>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</si>
  <si>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</si>
  <si>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</si>
  <si>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</si>
  <si>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</si>
  <si>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</si>
  <si>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</si>
  <si>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</si>
  <si>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</si>
  <si>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</si>
  <si>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</si>
  <si>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</si>
  <si>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</si>
  <si>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</si>
  <si>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</si>
  <si>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</si>
  <si>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</si>
  <si>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</si>
  <si>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</si>
  <si>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</si>
  <si>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</si>
  <si>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</si>
  <si>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</si>
  <si>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</si>
  <si>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</si>
  <si>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</si>
  <si>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</si>
  <si>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</si>
  <si>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</si>
  <si>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</si>
  <si>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</si>
  <si>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</si>
  <si>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</si>
  <si>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</si>
  <si>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</si>
  <si>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</si>
  <si>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</si>
  <si>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</si>
  <si>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</si>
  <si>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</si>
  <si>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</si>
  <si>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</si>
  <si>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</si>
  <si>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</si>
  <si>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</si>
  <si>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</si>
  <si>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</si>
  <si>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</si>
  <si>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</si>
  <si>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</si>
  <si>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</si>
  <si>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</si>
  <si>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</si>
  <si>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</si>
  <si>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</si>
  <si>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</si>
  <si>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</si>
  <si>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</si>
  <si>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</si>
  <si>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</si>
  <si>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</si>
  <si>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</si>
  <si>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</si>
  <si>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</si>
  <si>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</si>
  <si>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</si>
  <si>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</si>
  <si>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</si>
  <si>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</si>
  <si>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</si>
  <si>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</si>
  <si>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</si>
  <si>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</si>
  <si>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</si>
  <si>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</si>
  <si>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</si>
  <si>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</si>
  <si>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</si>
  <si>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</si>
  <si>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</si>
  <si>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</si>
  <si>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</si>
  <si>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</si>
  <si>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</si>
  <si>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</si>
  <si>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</si>
  <si>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</si>
  <si>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</si>
  <si>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</si>
  <si>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</si>
  <si>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</si>
  <si>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</si>
  <si>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</si>
  <si>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</si>
  <si>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</si>
  <si>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</si>
  <si>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</si>
  <si>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</si>
  <si>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</si>
  <si>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</si>
  <si>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</si>
  <si>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</si>
  <si>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</si>
  <si>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</si>
  <si>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</si>
  <si>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</si>
  <si>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</si>
  <si>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</si>
  <si>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</si>
  <si>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</si>
  <si>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</si>
  <si>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</si>
  <si>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</si>
  <si>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</si>
  <si>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</si>
  <si>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</si>
  <si>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</si>
  <si>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</si>
  <si>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</si>
  <si>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</si>
  <si>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</si>
  <si>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</si>
  <si>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</si>
  <si>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</si>
  <si>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</si>
  <si>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</si>
  <si>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</si>
  <si>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</si>
  <si>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</si>
  <si>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</si>
  <si>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</si>
  <si>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</si>
  <si>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</si>
  <si>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</si>
  <si>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</si>
  <si>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</si>
  <si>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</si>
  <si>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</si>
  <si>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</si>
  <si>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</si>
  <si>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</si>
  <si>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</si>
  <si>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</si>
  <si>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</si>
  <si>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</si>
  <si>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</si>
  <si>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</si>
  <si>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</si>
  <si>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</si>
  <si>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</si>
  <si>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</si>
  <si>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</si>
  <si>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</si>
  <si>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</si>
  <si>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</si>
  <si>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</si>
  <si>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</si>
  <si>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</si>
  <si>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</si>
  <si>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</si>
  <si>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</si>
  <si>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</si>
  <si>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</si>
  <si>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</si>
  <si>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</si>
  <si>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</si>
  <si>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</si>
  <si>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</si>
  <si>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</si>
  <si>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</si>
  <si>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</si>
  <si>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</si>
  <si>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</si>
  <si>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</si>
  <si>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</si>
  <si>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</si>
  <si>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</si>
  <si>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</si>
  <si>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</si>
  <si>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</si>
  <si>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</si>
  <si>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</si>
  <si>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</si>
  <si>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</si>
  <si>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</si>
  <si>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</si>
  <si>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</si>
  <si>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</si>
  <si>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</si>
  <si>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</si>
  <si>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</si>
  <si>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</si>
  <si>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</si>
  <si>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</si>
  <si>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</si>
  <si>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</si>
  <si>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</si>
  <si>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</si>
  <si>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</si>
  <si>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</si>
  <si>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</si>
  <si>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</si>
  <si>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</si>
  <si>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</si>
  <si>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</si>
  <si>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</si>
  <si>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</si>
  <si>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</si>
  <si>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</si>
  <si>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</si>
  <si>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</si>
  <si>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</si>
  <si>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</si>
  <si>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</si>
  <si>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</si>
  <si>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</si>
  <si>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</si>
  <si>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</si>
  <si>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</si>
  <si>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</si>
  <si>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</si>
  <si>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</si>
  <si>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</si>
  <si>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</si>
  <si>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</si>
  <si>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</si>
  <si>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</si>
  <si>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</si>
  <si>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</si>
  <si>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</si>
  <si>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</si>
  <si>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</si>
  <si>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</si>
  <si>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</si>
  <si>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</si>
  <si>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</si>
  <si>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</si>
  <si>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</si>
  <si>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</si>
  <si>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</si>
  <si>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</si>
  <si>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</si>
  <si>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</si>
  <si>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</si>
  <si>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</si>
  <si>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</si>
  <si>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</si>
  <si>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</si>
  <si>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</si>
  <si>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</si>
  <si>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</si>
  <si>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</si>
  <si>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</si>
  <si>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</si>
  <si>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</si>
  <si>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</si>
  <si>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</si>
  <si>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</si>
  <si>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</si>
  <si>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</si>
  <si>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</si>
  <si>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</si>
  <si>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</si>
  <si>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</si>
  <si>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</si>
  <si>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</si>
  <si>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</si>
  <si>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</si>
  <si>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</si>
  <si>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</si>
  <si>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</si>
  <si>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</si>
  <si>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</si>
  <si>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</si>
  <si>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</si>
  <si>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</si>
  <si>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</si>
  <si>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</si>
  <si>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</si>
  <si>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</si>
  <si>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</si>
  <si>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</si>
  <si>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</si>
  <si>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</si>
  <si>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</si>
  <si>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</si>
  <si>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</si>
  <si>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</si>
  <si>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</si>
  <si>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</si>
  <si>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</si>
  <si>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</si>
  <si>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</si>
  <si>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</si>
  <si>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</si>
  <si>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</si>
  <si>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</si>
  <si>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</si>
  <si>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</si>
  <si>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</si>
  <si>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</si>
  <si>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</si>
  <si>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</si>
  <si>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</si>
  <si>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</si>
  <si>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</si>
  <si>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</si>
  <si>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</si>
  <si>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</si>
  <si>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</si>
  <si>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</si>
  <si>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</si>
  <si>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</si>
  <si>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</si>
  <si>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</si>
  <si>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</si>
  <si>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</si>
  <si>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</si>
  <si>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</si>
  <si>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</si>
  <si>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</si>
  <si>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</si>
  <si>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</si>
  <si>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</si>
  <si>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</si>
  <si>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</si>
  <si>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</si>
  <si>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</si>
  <si>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</si>
  <si>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</si>
  <si>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</si>
  <si>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</si>
  <si>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</si>
  <si>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</si>
  <si>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</si>
  <si>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</si>
  <si>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</si>
  <si>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</si>
  <si>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</si>
  <si>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</si>
  <si>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</si>
  <si>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</si>
  <si>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</si>
  <si>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</si>
  <si>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</si>
  <si>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</si>
  <si>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</si>
  <si>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</si>
  <si>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</si>
  <si>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</si>
  <si>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</si>
  <si>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</si>
  <si>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</si>
  <si>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</si>
  <si>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</si>
  <si>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</si>
  <si>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</si>
  <si>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</si>
  <si>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</si>
  <si>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</si>
  <si>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</si>
  <si>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</si>
  <si>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</si>
  <si>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</si>
  <si>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</si>
  <si>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</si>
  <si>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</si>
  <si>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</si>
  <si>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</si>
  <si>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</si>
  <si>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</si>
  <si>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</si>
  <si>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</si>
  <si>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</si>
  <si>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</si>
  <si>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</si>
  <si>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</si>
  <si>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</si>
  <si>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</si>
  <si>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</si>
  <si>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</si>
  <si>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</si>
  <si>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</si>
  <si>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</si>
  <si>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</si>
  <si>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</si>
  <si>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</si>
  <si>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</si>
  <si>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</si>
  <si>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</si>
  <si>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</si>
  <si>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</si>
  <si>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</si>
  <si>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</si>
  <si>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</si>
  <si>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</si>
  <si>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</si>
  <si>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</si>
  <si>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</si>
  <si>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</si>
  <si>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</si>
  <si>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</si>
  <si>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</si>
  <si>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</si>
  <si>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</si>
  <si>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</si>
  <si>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</si>
  <si>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</si>
  <si>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</si>
  <si>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</si>
  <si>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</si>
  <si>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</si>
  <si>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</si>
  <si>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</si>
  <si>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</si>
  <si>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</si>
  <si>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</si>
  <si>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</si>
  <si>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</si>
  <si>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</si>
  <si>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</si>
  <si>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</si>
  <si>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</si>
  <si>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</si>
  <si>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</si>
  <si>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</si>
  <si>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</si>
  <si>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</si>
  <si>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</si>
  <si>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</si>
  <si>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</si>
  <si>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</si>
  <si>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</si>
  <si>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</si>
  <si>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</si>
  <si>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</si>
  <si>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</si>
  <si>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</si>
  <si>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</si>
  <si>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</si>
  <si>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</si>
  <si>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</si>
  <si>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</si>
  <si>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</si>
  <si>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</si>
  <si>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</si>
  <si>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</si>
  <si>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</si>
  <si>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</si>
  <si>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</si>
  <si>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</si>
  <si>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</si>
  <si>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</si>
  <si>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</si>
  <si>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</si>
  <si>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</si>
  <si>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</si>
  <si>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</si>
  <si>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</si>
  <si>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</si>
  <si>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</si>
  <si>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</si>
  <si>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</si>
  <si>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</si>
  <si>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</si>
  <si>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</si>
  <si>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</si>
  <si>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</si>
  <si>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</si>
  <si>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</si>
  <si>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</si>
  <si>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</si>
  <si>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</si>
  <si>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</si>
  <si>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</si>
  <si>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</si>
  <si>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</si>
  <si>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</si>
  <si>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</si>
  <si>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</si>
  <si>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</si>
  <si>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</si>
  <si>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</si>
  <si>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</si>
  <si>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</si>
  <si>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</si>
  <si>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</si>
  <si>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</si>
  <si>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</si>
  <si>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</si>
  <si>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</si>
  <si>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</si>
  <si>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</si>
  <si>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</si>
  <si>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</si>
  <si>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</si>
  <si>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</si>
  <si>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</si>
  <si>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</si>
  <si>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</si>
  <si>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</si>
  <si>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</si>
  <si>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</si>
  <si>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</si>
  <si>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</si>
  <si>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</si>
  <si>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</si>
  <si>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</si>
  <si>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</si>
  <si>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</si>
  <si>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</si>
  <si>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</si>
  <si>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</si>
  <si>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</si>
  <si>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</si>
  <si>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</si>
  <si>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</si>
  <si>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</si>
  <si>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</si>
  <si>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</si>
  <si>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</si>
  <si>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</si>
  <si>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</si>
  <si>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</si>
  <si>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</si>
  <si>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</si>
  <si>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</si>
  <si>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</si>
  <si>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</si>
  <si>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</si>
  <si>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</si>
  <si>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</si>
  <si>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</si>
  <si>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</si>
  <si>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</si>
  <si>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</si>
  <si>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</si>
  <si>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</si>
  <si>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</si>
  <si>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</si>
  <si>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</si>
  <si>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</si>
  <si>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</si>
  <si>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</si>
  <si>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</si>
  <si>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</si>
  <si>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</si>
  <si>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</si>
  <si>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</si>
  <si>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</si>
  <si>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</si>
  <si>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</si>
  <si>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</si>
  <si>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</si>
  <si>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</si>
  <si>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</si>
  <si>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</si>
  <si>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</si>
  <si>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</si>
  <si>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</si>
  <si>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</si>
  <si>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</si>
  <si>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</si>
  <si>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</si>
  <si>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</si>
  <si>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</si>
  <si>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</si>
  <si>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</si>
  <si>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</si>
  <si>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</si>
  <si>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</si>
  <si>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</si>
  <si>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</si>
  <si>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</si>
  <si>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</si>
  <si>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</si>
  <si>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</si>
  <si>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</si>
  <si>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</si>
  <si>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</si>
  <si>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</si>
  <si>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</si>
  <si>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</si>
  <si>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</si>
  <si>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</si>
  <si>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</si>
  <si>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</si>
  <si>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</si>
  <si>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</si>
  <si>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</si>
  <si>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</si>
  <si>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</si>
  <si>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</si>
  <si>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</si>
  <si>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</si>
  <si>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</si>
  <si>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</si>
  <si>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</si>
  <si>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</si>
  <si>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</si>
  <si>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</si>
  <si>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</si>
  <si>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</si>
  <si>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</si>
  <si>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</si>
  <si>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</si>
  <si>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</si>
  <si>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</si>
  <si>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</si>
  <si>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</si>
  <si>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</si>
  <si>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</si>
  <si>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</si>
  <si>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</si>
  <si>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</si>
  <si>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</si>
  <si>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</si>
  <si>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</si>
  <si>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</si>
  <si>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</si>
  <si>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</si>
  <si>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</si>
  <si>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</si>
  <si>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</si>
  <si>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</si>
  <si>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</si>
  <si>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</si>
  <si>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</si>
  <si>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</si>
  <si>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</si>
  <si>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</si>
  <si>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</si>
  <si>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</si>
  <si>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</si>
  <si>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</si>
  <si>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</si>
  <si>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</si>
  <si>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</si>
  <si>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</si>
  <si>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</si>
  <si>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</si>
  <si>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</si>
  <si>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</si>
  <si>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</si>
  <si>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</si>
  <si>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</si>
  <si>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</si>
  <si>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</si>
  <si>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</si>
  <si>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</si>
  <si>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</si>
  <si>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</si>
  <si>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</si>
  <si>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</si>
  <si>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</si>
  <si>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</si>
  <si>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</si>
  <si>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</si>
  <si>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</si>
  <si>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</si>
  <si>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</si>
  <si>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</si>
  <si>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</si>
  <si>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</si>
  <si>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</si>
  <si>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</si>
  <si>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</si>
  <si>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</si>
  <si>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</si>
  <si>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</si>
  <si>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</si>
  <si>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</si>
  <si>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</si>
  <si>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</si>
  <si>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</si>
  <si>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</si>
  <si>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</si>
  <si>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</si>
  <si>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</si>
  <si>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</si>
  <si>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</si>
  <si>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</si>
  <si>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</si>
  <si>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</si>
  <si>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</si>
  <si>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</si>
  <si>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</si>
  <si>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</si>
  <si>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</si>
  <si>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</si>
  <si>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</si>
  <si>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</si>
  <si>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</si>
  <si>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</si>
  <si>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</si>
  <si>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</si>
  <si>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</si>
  <si>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</si>
  <si>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</si>
  <si>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</si>
  <si>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</si>
  <si>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</si>
  <si>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</si>
  <si>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</si>
  <si>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</si>
  <si>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</si>
  <si>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</si>
  <si>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</si>
  <si>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</si>
  <si>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</si>
  <si>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</si>
  <si>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</si>
  <si>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</si>
  <si>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</si>
  <si>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</si>
  <si>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</si>
  <si>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</si>
  <si>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</si>
  <si>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</si>
  <si>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</si>
  <si>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</si>
  <si>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</si>
  <si>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</si>
  <si>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</si>
  <si>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</si>
  <si>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</si>
  <si>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</si>
  <si>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</si>
  <si>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</si>
  <si>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</si>
  <si>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</si>
  <si>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</si>
  <si>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</si>
  <si>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</si>
  <si>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</si>
  <si>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</si>
  <si>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</si>
  <si>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</si>
  <si>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</si>
  <si>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</si>
  <si>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</si>
  <si>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</si>
  <si>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</si>
  <si>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</si>
  <si>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</si>
  <si>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</si>
  <si>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</si>
  <si>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</si>
  <si>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</si>
  <si>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</si>
  <si>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</si>
  <si>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</si>
  <si>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</si>
  <si>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</si>
  <si>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</si>
  <si>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</si>
  <si>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</si>
  <si>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</si>
  <si>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</si>
  <si>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</si>
  <si>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</si>
  <si>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</si>
  <si>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</si>
  <si>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</si>
  <si>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</si>
  <si>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</si>
  <si>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</si>
  <si>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</si>
  <si>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</si>
  <si>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</si>
  <si>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</si>
  <si>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</si>
  <si>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</si>
  <si>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</si>
  <si>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</si>
  <si>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</si>
  <si>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</si>
  <si>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</si>
  <si>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</si>
  <si>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</si>
  <si>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</si>
  <si>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</si>
  <si>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</si>
  <si>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</si>
  <si>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</si>
  <si>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</si>
  <si>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</si>
  <si>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</si>
  <si>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</si>
  <si>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</si>
  <si>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</si>
  <si>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</si>
  <si>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</si>
  <si>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</si>
  <si>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</si>
  <si>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</si>
  <si>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</si>
  <si>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</si>
  <si>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</si>
  <si>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</si>
  <si>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</si>
  <si>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</si>
  <si>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</si>
  <si>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</si>
  <si>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</si>
  <si>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</si>
  <si>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</si>
  <si>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</si>
  <si>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</si>
  <si>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</si>
  <si>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</si>
  <si>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</si>
  <si>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</si>
  <si>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</si>
  <si>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</si>
  <si>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</si>
  <si>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</si>
  <si>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</si>
  <si>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</si>
  <si>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</si>
  <si>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</si>
  <si>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</si>
  <si>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</si>
  <si>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</si>
  <si>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</si>
  <si>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</si>
  <si>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</si>
  <si>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</si>
  <si>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</si>
  <si>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</si>
  <si>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</si>
  <si>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</si>
  <si>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</si>
  <si>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</si>
  <si>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</si>
  <si>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</si>
  <si>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</si>
  <si>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</si>
  <si>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</si>
  <si>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</si>
  <si>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</si>
  <si>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</si>
  <si>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</si>
  <si>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</si>
  <si>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</si>
  <si>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</si>
  <si>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</si>
  <si>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</si>
  <si>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</si>
  <si>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</si>
  <si>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</si>
  <si>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</si>
  <si>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</si>
  <si>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</si>
  <si>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</si>
  <si>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</si>
  <si>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</si>
  <si>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</si>
  <si>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</si>
  <si>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</si>
  <si>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</si>
  <si>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</si>
  <si>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</si>
  <si>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</si>
  <si>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</si>
  <si>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</si>
  <si>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</si>
  <si>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</si>
  <si>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</si>
  <si>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</si>
  <si>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</si>
  <si>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</si>
  <si>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</si>
  <si>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</si>
  <si>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</si>
  <si>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</si>
  <si>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</si>
  <si>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</si>
  <si>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</si>
  <si>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</si>
  <si>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</si>
  <si>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</si>
  <si>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</si>
  <si>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</si>
  <si>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</si>
  <si>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</si>
  <si>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</si>
  <si>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</si>
  <si>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</si>
  <si>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</si>
  <si>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</si>
  <si>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</si>
  <si>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</si>
  <si>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</si>
  <si>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</si>
  <si>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</si>
  <si>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</si>
  <si>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</si>
  <si>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</si>
  <si>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</si>
  <si>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</si>
  <si>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</si>
  <si>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</si>
  <si>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</si>
  <si>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</si>
  <si>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</si>
  <si>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</si>
  <si>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</si>
  <si>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</si>
  <si>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</si>
  <si>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</si>
  <si>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</si>
  <si>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</si>
  <si>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</si>
  <si>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</si>
  <si>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</si>
  <si>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</si>
  <si>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</si>
  <si>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</si>
  <si>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</si>
  <si>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</si>
  <si>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</si>
  <si>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</si>
  <si>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</si>
  <si>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</si>
  <si>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</si>
  <si>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</si>
  <si>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</si>
  <si>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</si>
  <si>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</si>
  <si>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</si>
  <si>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</si>
  <si>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</si>
  <si>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</si>
  <si>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</si>
  <si>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</si>
  <si>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</si>
  <si>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</si>
  <si>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</si>
  <si>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</si>
  <si>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</si>
  <si>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</si>
  <si>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</si>
  <si>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</si>
  <si>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</si>
  <si>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</si>
  <si>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</si>
  <si>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</si>
  <si>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</si>
  <si>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</si>
  <si>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</si>
  <si>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</si>
  <si>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</si>
  <si>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</si>
  <si>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</si>
  <si>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</si>
  <si>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</si>
  <si>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</si>
  <si>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</si>
  <si>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</si>
  <si>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</si>
  <si>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</si>
  <si>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</si>
  <si>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</si>
  <si>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</si>
  <si>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</si>
  <si>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</si>
  <si>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</si>
  <si>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</si>
  <si>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</si>
  <si>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</si>
  <si>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</si>
  <si>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</si>
  <si>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</si>
  <si>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</si>
  <si>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</si>
  <si>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</si>
  <si>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</si>
  <si>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</si>
  <si>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</si>
  <si>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</si>
  <si>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</si>
  <si>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</si>
  <si>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</si>
  <si>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</si>
  <si>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</si>
  <si>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</si>
  <si>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</si>
  <si>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</si>
  <si>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</si>
  <si>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</si>
  <si>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</si>
  <si>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</si>
  <si>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</si>
  <si>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</si>
  <si>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</si>
  <si>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</si>
  <si>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</si>
  <si>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</si>
  <si>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</si>
  <si>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</si>
  <si>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</si>
  <si>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</si>
  <si>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</si>
  <si>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</si>
  <si>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</si>
  <si>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</si>
  <si>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</si>
  <si>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</si>
  <si>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</si>
  <si>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</si>
  <si>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</si>
  <si>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</si>
  <si>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</si>
  <si>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</si>
  <si>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</si>
  <si>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</si>
  <si>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</si>
  <si>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</si>
  <si>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</si>
  <si>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</si>
  <si>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</si>
  <si>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</si>
  <si>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</si>
  <si>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</si>
  <si>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</si>
  <si>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</si>
  <si>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</si>
  <si>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</si>
  <si>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</si>
  <si>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</si>
  <si>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</si>
  <si>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</si>
  <si>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</si>
  <si>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</si>
  <si>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</si>
  <si>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</si>
  <si>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</si>
  <si>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</si>
  <si>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</si>
  <si>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</si>
  <si>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</si>
  <si>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</si>
  <si>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</si>
  <si>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</si>
  <si>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</si>
  <si>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</si>
  <si>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</si>
  <si>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</si>
  <si>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</si>
  <si>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</si>
  <si>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</si>
  <si>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</si>
  <si>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</si>
  <si>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</si>
  <si>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</si>
  <si>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</si>
  <si>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</si>
  <si>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</si>
  <si>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</si>
  <si>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</si>
  <si>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</si>
  <si>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</si>
  <si>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</si>
  <si>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</si>
  <si>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</si>
  <si>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</si>
  <si>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</si>
  <si>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</si>
  <si>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</si>
  <si>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</si>
  <si>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</si>
  <si>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</si>
  <si>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</si>
  <si>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</si>
  <si>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</si>
  <si>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</si>
  <si>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</si>
  <si>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</si>
  <si>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</si>
  <si>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</si>
  <si>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</si>
  <si>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</si>
  <si>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</si>
  <si>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</si>
  <si>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</si>
  <si>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</si>
  <si>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</si>
  <si>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</si>
  <si>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</si>
  <si>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</si>
  <si>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</si>
  <si>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</si>
  <si>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</si>
  <si>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</si>
  <si>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</si>
  <si>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</si>
  <si>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</si>
  <si>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</si>
  <si>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</si>
  <si>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</si>
  <si>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</si>
  <si>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</si>
  <si>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</si>
  <si>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</si>
  <si>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</si>
  <si>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</si>
  <si>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</si>
  <si>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</si>
  <si>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</si>
  <si>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</si>
  <si>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</si>
  <si>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</si>
  <si>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</si>
  <si>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</si>
  <si>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</si>
  <si>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</si>
  <si>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</si>
  <si>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</si>
  <si>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</si>
  <si>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</si>
  <si>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</si>
  <si>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</si>
  <si>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</si>
  <si>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</si>
  <si>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</si>
  <si>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</si>
  <si>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</si>
  <si>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</si>
  <si>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</si>
  <si>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</si>
  <si>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</si>
  <si>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</si>
  <si>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</si>
  <si>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</si>
  <si>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</si>
  <si>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</si>
  <si>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</si>
  <si>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</si>
  <si>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</si>
  <si>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</si>
  <si>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</si>
  <si>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</si>
  <si>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</si>
  <si>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</si>
  <si>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</si>
  <si>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</si>
  <si>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</si>
  <si>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</si>
  <si>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</si>
  <si>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</si>
  <si>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</si>
  <si>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</si>
  <si>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</si>
  <si>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</si>
  <si>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</si>
  <si>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</si>
  <si>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</si>
  <si>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</si>
  <si>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</si>
  <si>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</si>
  <si>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</si>
  <si>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</si>
  <si>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</si>
  <si>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</si>
  <si>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</si>
  <si>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</si>
  <si>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</si>
  <si>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</si>
  <si>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</si>
  <si>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</si>
  <si>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</si>
  <si>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</si>
  <si>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</si>
  <si>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</si>
  <si>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</si>
  <si>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</si>
  <si>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</si>
  <si>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</si>
  <si>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</si>
  <si>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</si>
  <si>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</si>
  <si>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</si>
  <si>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</si>
  <si>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</si>
  <si>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</si>
  <si>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</si>
  <si>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</si>
  <si>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</si>
  <si>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</si>
  <si>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</si>
  <si>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</si>
  <si>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</si>
  <si>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</si>
  <si>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</si>
  <si>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</si>
  <si>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</si>
  <si>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</si>
  <si>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</si>
  <si>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</si>
  <si>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</si>
  <si>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</si>
  <si>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</si>
  <si>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</si>
  <si>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</si>
  <si>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</si>
  <si>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</si>
  <si>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</si>
  <si>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</si>
  <si>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</si>
  <si>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</si>
  <si>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</si>
  <si>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</si>
  <si>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</si>
  <si>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</si>
  <si>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</si>
  <si>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</si>
  <si>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</si>
  <si>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</si>
  <si>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</si>
  <si>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</si>
  <si>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</si>
  <si>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</si>
  <si>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</si>
  <si>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</si>
  <si>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</si>
  <si>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</si>
  <si>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</si>
  <si>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</si>
  <si>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</si>
  <si>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</si>
  <si>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</si>
  <si>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</si>
  <si>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</si>
  <si>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</si>
  <si>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</si>
  <si>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</si>
  <si>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</si>
  <si>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</si>
  <si>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</si>
  <si>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</si>
  <si>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</si>
  <si>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</si>
  <si>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</si>
  <si>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</si>
  <si>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</si>
  <si>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</si>
  <si>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</si>
  <si>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</si>
  <si>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</si>
  <si>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</si>
  <si>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</si>
  <si>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</si>
  <si>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</si>
  <si>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</si>
  <si>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</si>
  <si>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</si>
  <si>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</si>
  <si>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</si>
  <si>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</si>
  <si>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</si>
  <si>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</si>
  <si>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</si>
  <si>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</si>
  <si>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</si>
  <si>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</si>
  <si>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</si>
  <si>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</si>
  <si>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</si>
  <si>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</si>
  <si>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</si>
  <si>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</si>
  <si>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</si>
  <si>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</si>
  <si>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</si>
  <si>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</si>
  <si>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</si>
  <si>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</si>
  <si>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</si>
  <si>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</si>
  <si>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</si>
  <si>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</si>
  <si>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</si>
  <si>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</si>
  <si>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</si>
  <si>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</si>
  <si>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</si>
  <si>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</si>
  <si>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</si>
  <si>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</si>
  <si>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</si>
  <si>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</si>
  <si>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</si>
  <si>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</si>
  <si>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</si>
  <si>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</si>
  <si>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</si>
  <si>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</si>
  <si>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</si>
  <si>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</si>
  <si>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</si>
  <si>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</si>
  <si>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</si>
  <si>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</si>
  <si>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</si>
  <si>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</si>
  <si>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</si>
  <si>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</si>
  <si>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</si>
  <si>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</si>
  <si>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</si>
  <si>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</si>
  <si>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</si>
  <si>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</si>
  <si>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</si>
  <si>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</si>
  <si>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</si>
  <si>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</si>
  <si>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</si>
  <si>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</si>
  <si>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</si>
  <si>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</si>
  <si>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</si>
  <si>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</si>
  <si>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</si>
  <si>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</si>
  <si>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</si>
  <si>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</si>
  <si>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</si>
  <si>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</si>
  <si>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</si>
  <si>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</si>
  <si>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</si>
  <si>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</si>
  <si>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</si>
  <si>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</si>
  <si>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</si>
  <si>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</si>
  <si>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</si>
  <si>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</si>
  <si>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</si>
  <si>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</si>
  <si>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</si>
  <si>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</si>
  <si>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</si>
  <si>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</si>
  <si>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</si>
  <si>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</si>
  <si>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</si>
  <si>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</si>
  <si>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</si>
  <si>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</si>
  <si>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</si>
  <si>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</si>
  <si>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</si>
  <si>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</si>
  <si>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</si>
  <si>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</si>
  <si>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</si>
  <si>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</si>
  <si>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</si>
  <si>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</si>
  <si>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</si>
  <si>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</si>
  <si>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</si>
  <si>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</si>
  <si>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</si>
  <si>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</si>
  <si>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</si>
  <si>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</si>
  <si>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</si>
  <si>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</si>
  <si>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</si>
  <si>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</si>
  <si>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</si>
  <si>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</si>
  <si>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</si>
  <si>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</si>
  <si>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</si>
  <si>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</si>
  <si>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</si>
  <si>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</si>
  <si>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</si>
  <si>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</si>
  <si>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</si>
  <si>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</si>
  <si>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</si>
  <si>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</si>
  <si>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</si>
  <si>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</si>
  <si>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</si>
  <si>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</si>
  <si>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</si>
  <si>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</si>
  <si>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</si>
  <si>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</si>
  <si>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</si>
  <si>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</si>
  <si>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</si>
  <si>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</si>
  <si>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</si>
  <si>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</si>
  <si>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</si>
  <si>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</si>
  <si>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</si>
  <si>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</si>
  <si>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</si>
  <si>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</si>
  <si>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</si>
  <si>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</si>
  <si>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</si>
  <si>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</si>
  <si>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</si>
  <si>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</si>
  <si>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</si>
  <si>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</si>
  <si>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</si>
  <si>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</si>
  <si>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</si>
  <si>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</si>
  <si>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</si>
  <si>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</si>
  <si>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</si>
  <si>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</si>
  <si>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</si>
  <si>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</si>
  <si>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</si>
  <si>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</si>
  <si>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</si>
  <si>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</si>
  <si>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</si>
  <si>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</si>
  <si>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</si>
  <si>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</si>
  <si>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</si>
  <si>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</si>
  <si>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</si>
  <si>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</si>
  <si>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</si>
  <si>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</si>
  <si>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</si>
  <si>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</si>
  <si>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</si>
  <si>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</si>
  <si>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</si>
  <si>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</si>
  <si>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</si>
  <si>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</si>
  <si>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</si>
  <si>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</si>
  <si>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</si>
  <si>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</si>
  <si>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</si>
  <si>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</si>
  <si>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</si>
  <si>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</si>
  <si>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</si>
  <si>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</si>
  <si>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</si>
  <si>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</si>
  <si>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</si>
  <si>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</si>
  <si>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</si>
  <si>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</si>
  <si>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</si>
  <si>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</si>
  <si>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</si>
  <si>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</si>
  <si>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</si>
  <si>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</si>
  <si>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</si>
  <si>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</si>
  <si>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</si>
  <si>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</si>
  <si>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</si>
  <si>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</si>
  <si>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</si>
  <si>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</si>
  <si>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</si>
  <si>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</si>
  <si>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</si>
  <si>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</si>
  <si>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</si>
  <si>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</si>
  <si>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</si>
  <si>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</si>
  <si>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</si>
  <si>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</si>
  <si>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</si>
  <si>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</si>
  <si>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</si>
  <si>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</si>
  <si>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</si>
  <si>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</si>
  <si>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</si>
  <si>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</si>
  <si>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</si>
  <si>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</si>
  <si>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</si>
  <si>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</si>
  <si>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</si>
  <si>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</si>
  <si>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</si>
  <si>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</si>
  <si>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</si>
  <si>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</si>
  <si>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</si>
  <si>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</si>
  <si>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</si>
  <si>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</si>
  <si>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</si>
  <si>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</si>
  <si>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</si>
  <si>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</si>
  <si>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</si>
  <si>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</si>
  <si>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</si>
  <si>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</si>
  <si>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</si>
  <si>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</si>
  <si>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</si>
  <si>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</si>
  <si>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</si>
  <si>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</si>
  <si>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</si>
  <si>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</si>
  <si>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</si>
  <si>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</si>
  <si>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</si>
  <si>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</si>
  <si>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</si>
  <si>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</si>
  <si>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</si>
  <si>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</si>
  <si>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</si>
  <si>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</si>
  <si>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</si>
  <si>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</si>
  <si>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</si>
  <si>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</si>
  <si>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</si>
  <si>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</si>
  <si>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</si>
  <si>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</si>
  <si>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</si>
  <si>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</si>
  <si>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</si>
  <si>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</si>
  <si>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</si>
  <si>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</si>
  <si>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</si>
  <si>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</si>
  <si>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</si>
  <si>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</si>
  <si>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</si>
  <si>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</si>
  <si>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</si>
  <si>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</si>
  <si>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</si>
  <si>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</si>
  <si>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</si>
  <si>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</si>
  <si>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</si>
  <si>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</si>
  <si>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</si>
  <si>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</si>
  <si>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</si>
  <si>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</si>
  <si>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</si>
  <si>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</si>
  <si>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</si>
  <si>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</si>
  <si>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</si>
  <si>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</si>
  <si>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</si>
  <si>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</si>
  <si>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</si>
  <si>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</si>
  <si>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</si>
  <si>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</si>
  <si>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</si>
  <si>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</si>
  <si>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</si>
  <si>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</si>
  <si>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</si>
  <si>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</si>
  <si>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</si>
  <si>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</si>
  <si>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</si>
  <si>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</si>
  <si>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</si>
  <si>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</si>
  <si>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</si>
  <si>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</si>
  <si>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</si>
  <si>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</si>
  <si>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</si>
  <si>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</si>
  <si>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</si>
  <si>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</si>
  <si>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</si>
  <si>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</si>
  <si>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</si>
  <si>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</si>
  <si>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</si>
  <si>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</si>
  <si>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</si>
  <si>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</si>
  <si>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</si>
  <si>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</si>
  <si>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</si>
  <si>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</si>
  <si>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</si>
  <si>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</si>
  <si>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</si>
  <si>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</si>
  <si>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</si>
  <si>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</si>
  <si>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</si>
  <si>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</si>
  <si>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</si>
  <si>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</si>
  <si>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</si>
  <si>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</si>
  <si>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</si>
  <si>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</si>
  <si>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</si>
  <si>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</si>
  <si>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</si>
  <si>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</si>
  <si>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</si>
  <si>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</si>
  <si>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</si>
  <si>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</si>
  <si>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</si>
  <si>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</si>
  <si>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</si>
  <si>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</si>
  <si>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</si>
  <si>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</si>
  <si>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</si>
  <si>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</si>
  <si>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</si>
  <si>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</si>
  <si>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</si>
  <si>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</si>
  <si>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</si>
  <si>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</si>
  <si>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</si>
  <si>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</si>
  <si>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</si>
  <si>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</si>
  <si>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</si>
  <si>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</si>
  <si>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</si>
  <si>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</si>
  <si>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</si>
  <si>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</si>
  <si>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</si>
  <si>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</si>
  <si>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</si>
  <si>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</si>
  <si>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</si>
  <si>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</si>
  <si>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</si>
  <si>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</si>
  <si>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</si>
  <si>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</si>
  <si>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</si>
  <si>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</si>
  <si>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</si>
  <si>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</si>
  <si>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</si>
  <si>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</si>
  <si>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</si>
  <si>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</si>
  <si>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</si>
  <si>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</si>
  <si>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</si>
  <si>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</si>
  <si>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</si>
  <si>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</si>
  <si>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</si>
  <si>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</si>
  <si>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</si>
  <si>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</si>
  <si>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</si>
  <si>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</si>
  <si>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</si>
  <si>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</si>
  <si>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</si>
  <si>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</si>
  <si>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</si>
  <si>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</si>
  <si>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</si>
  <si>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</si>
  <si>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</si>
  <si>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</si>
  <si>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</si>
  <si>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</si>
  <si>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</si>
  <si>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</si>
  <si>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</si>
  <si>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</si>
  <si>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</si>
  <si>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</si>
  <si>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</si>
  <si>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</si>
  <si>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</si>
  <si>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</si>
  <si>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</si>
  <si>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</si>
  <si>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</si>
  <si>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</si>
  <si>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</si>
  <si>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</si>
  <si>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</si>
  <si>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</si>
  <si>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</si>
  <si>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</si>
  <si>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</si>
  <si>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</si>
  <si>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</si>
  <si>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</si>
  <si>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</si>
  <si>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</si>
  <si>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</si>
  <si>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</si>
  <si>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</si>
  <si>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</si>
  <si>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</si>
  <si>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</si>
  <si>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</si>
  <si>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</si>
  <si>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</si>
  <si>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</si>
  <si>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</si>
  <si>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</si>
  <si>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</si>
  <si>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</si>
  <si>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</si>
  <si>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</si>
  <si>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</si>
  <si>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</si>
  <si>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</si>
  <si>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</si>
  <si>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</si>
  <si>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</si>
  <si>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</si>
  <si>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</si>
  <si>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</si>
  <si>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</si>
  <si>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</si>
  <si>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</si>
  <si>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</si>
  <si>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</si>
  <si>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</si>
  <si>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</si>
  <si>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</si>
  <si>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</si>
  <si>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</si>
  <si>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</si>
  <si>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</si>
  <si>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</si>
  <si>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</si>
  <si>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</si>
  <si>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</si>
  <si>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</si>
  <si>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</si>
  <si>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</si>
  <si>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</si>
  <si>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</si>
  <si>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</si>
  <si>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</si>
  <si>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</si>
  <si>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</si>
  <si>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</si>
  <si>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</si>
  <si>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</si>
  <si>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</si>
  <si>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</si>
  <si>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</si>
  <si>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</si>
  <si>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</si>
  <si>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</si>
  <si>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</si>
  <si>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</si>
  <si>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</si>
  <si>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</si>
  <si>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</si>
  <si>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</si>
  <si>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</si>
  <si>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</si>
  <si>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</si>
  <si>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</si>
  <si>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</si>
  <si>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</si>
  <si>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</si>
  <si>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</si>
  <si>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</si>
  <si>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</si>
  <si>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</si>
  <si>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</si>
  <si>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</si>
  <si>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</si>
  <si>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</si>
  <si>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</si>
  <si>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</si>
  <si>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</si>
  <si>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</si>
  <si>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</si>
  <si>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</si>
  <si>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</si>
  <si>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</si>
  <si>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</si>
  <si>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</si>
  <si>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</si>
  <si>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</si>
  <si>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</si>
  <si>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</si>
  <si>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</si>
  <si>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</si>
  <si>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</si>
  <si>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</si>
  <si>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</si>
  <si>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</si>
  <si>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</si>
  <si>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</si>
  <si>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</si>
  <si>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</si>
  <si>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</si>
  <si>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</si>
  <si>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</si>
  <si>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</si>
  <si>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</si>
  <si>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</si>
  <si>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</si>
  <si>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</si>
  <si>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</si>
  <si>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</si>
  <si>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</si>
  <si>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</si>
  <si>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</si>
  <si>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</si>
  <si>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</si>
  <si>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</si>
  <si>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</si>
  <si>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</si>
  <si>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</si>
  <si>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</si>
  <si>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</si>
  <si>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</si>
  <si>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</si>
  <si>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</si>
  <si>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</si>
  <si>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</si>
  <si>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</si>
  <si>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</si>
  <si>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</si>
  <si>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</si>
  <si>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</si>
  <si>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</si>
  <si>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</si>
  <si>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</si>
  <si>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</si>
  <si>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</si>
  <si>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</si>
  <si>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</si>
  <si>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</si>
  <si>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</si>
  <si>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</si>
  <si>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</si>
  <si>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</si>
  <si>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</si>
  <si>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</si>
  <si>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</si>
  <si>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</si>
  <si>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</si>
  <si>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</si>
  <si>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</si>
  <si>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</si>
  <si>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</si>
  <si>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</si>
  <si>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</si>
  <si>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</si>
  <si>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</si>
  <si>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</si>
  <si>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</si>
  <si>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</si>
  <si>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</si>
  <si>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</si>
  <si>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</si>
  <si>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</si>
  <si>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</si>
  <si>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</si>
  <si>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</si>
  <si>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</si>
  <si>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</si>
  <si>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</si>
  <si>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</si>
  <si>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</si>
  <si>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</si>
  <si>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</si>
  <si>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</si>
  <si>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</si>
  <si>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</si>
  <si>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</si>
  <si>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</si>
  <si>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</si>
  <si>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</si>
  <si>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</si>
  <si>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</si>
  <si>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</si>
  <si>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</si>
  <si>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</si>
  <si>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</si>
  <si>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</si>
  <si>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</si>
  <si>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</si>
  <si>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</si>
  <si>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</si>
  <si>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</si>
  <si>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</si>
  <si>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</si>
  <si>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</si>
  <si>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</si>
  <si>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</si>
  <si>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</si>
  <si>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</si>
  <si>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</si>
  <si>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</si>
  <si>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</si>
  <si>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</si>
  <si>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</si>
  <si>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</si>
  <si>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</si>
  <si>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</si>
  <si>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</si>
  <si>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</si>
  <si>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</si>
  <si>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</si>
  <si>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</si>
  <si>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</si>
  <si>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</si>
  <si>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</si>
  <si>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</si>
  <si>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</si>
  <si>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</si>
  <si>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</si>
  <si>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</si>
  <si>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</si>
  <si>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</si>
  <si>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</si>
  <si>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</si>
  <si>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</si>
  <si>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</si>
  <si>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</si>
  <si>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</si>
  <si>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</si>
  <si>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</si>
  <si>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</si>
  <si>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</si>
  <si>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</si>
  <si>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</si>
  <si>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</si>
  <si>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</si>
  <si>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</si>
  <si>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</si>
  <si>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</si>
  <si>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</si>
  <si>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</si>
  <si>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</si>
  <si>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</si>
  <si>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</si>
  <si>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</si>
  <si>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</si>
  <si>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</si>
  <si>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</si>
  <si>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</si>
  <si>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</si>
  <si>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</si>
  <si>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</si>
  <si>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</si>
  <si>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</si>
  <si>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</si>
  <si>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</si>
  <si>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</si>
  <si>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</si>
  <si>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</si>
  <si>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</si>
  <si>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</si>
  <si>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</si>
  <si>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</si>
  <si>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</si>
  <si>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</si>
  <si>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</si>
  <si>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</si>
  <si>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</si>
  <si>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</si>
  <si>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</si>
  <si>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</si>
  <si>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</si>
  <si>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</si>
  <si>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</si>
  <si>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</si>
  <si>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</si>
  <si>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</si>
  <si>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</si>
  <si>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</si>
  <si>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</si>
  <si>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</si>
  <si>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</si>
  <si>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</si>
  <si>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</si>
  <si>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</si>
  <si>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</si>
  <si>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</si>
  <si>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</si>
  <si>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</si>
  <si>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</si>
  <si>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</si>
  <si>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</si>
  <si>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</si>
  <si>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</si>
  <si>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</si>
  <si>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</si>
  <si>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</si>
  <si>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</si>
  <si>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</si>
  <si>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</si>
  <si>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</si>
  <si>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</si>
  <si>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</si>
  <si>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</si>
  <si>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</si>
  <si>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</si>
  <si>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</si>
  <si>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</si>
  <si>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</si>
  <si>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</si>
  <si>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</si>
  <si>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</si>
  <si>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</si>
  <si>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</si>
  <si>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</si>
  <si>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</si>
  <si>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</si>
  <si>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</si>
  <si>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</si>
  <si>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</si>
  <si>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</si>
  <si>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</si>
  <si>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</si>
  <si>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</si>
  <si>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</si>
  <si>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</si>
  <si>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</si>
  <si>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</si>
  <si>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</si>
  <si>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</si>
  <si>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</si>
  <si>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</si>
  <si>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</si>
  <si>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</si>
  <si>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</si>
  <si>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</si>
  <si>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</si>
  <si>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</si>
  <si>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</si>
  <si>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</si>
  <si>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</si>
  <si>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</si>
  <si>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</si>
  <si>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</si>
  <si>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</si>
  <si>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</si>
  <si>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</si>
  <si>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</si>
  <si>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</si>
  <si>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</si>
  <si>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</si>
  <si>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</si>
  <si>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</si>
  <si>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</si>
  <si>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</si>
  <si>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</si>
  <si>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</si>
  <si>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</si>
  <si>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</si>
  <si>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</si>
  <si>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</si>
  <si>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</si>
  <si>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</si>
  <si>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</si>
  <si>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</si>
  <si>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</si>
  <si>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</si>
  <si>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</si>
  <si>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</si>
  <si>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</si>
  <si>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</si>
  <si>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</si>
  <si>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</si>
  <si>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</si>
  <si>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</si>
  <si>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</si>
  <si>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</si>
  <si>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</si>
  <si>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</si>
  <si>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</si>
  <si>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</si>
  <si>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</si>
  <si>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</si>
  <si>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</si>
  <si>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</si>
  <si>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</si>
  <si>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</si>
  <si>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</si>
  <si>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</si>
  <si>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</si>
  <si>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</si>
  <si>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</si>
  <si>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</si>
  <si>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</si>
  <si>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</si>
  <si>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</si>
  <si>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</si>
  <si>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</si>
  <si>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</si>
  <si>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</si>
  <si>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</si>
  <si>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</si>
  <si>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</si>
  <si>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</si>
  <si>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</si>
  <si>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</si>
  <si>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</si>
  <si>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</si>
  <si>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</si>
  <si>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</si>
  <si>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</si>
  <si>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</si>
  <si>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</si>
  <si>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</si>
  <si>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</si>
  <si>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</si>
  <si>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</si>
  <si>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</si>
  <si>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</si>
  <si>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</si>
  <si>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</si>
  <si>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</si>
  <si>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</si>
  <si>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</si>
  <si>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</si>
  <si>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</si>
  <si>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</si>
  <si>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</si>
  <si>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</si>
  <si>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</si>
  <si>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</si>
  <si>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</si>
  <si>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</si>
  <si>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</si>
  <si>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</si>
  <si>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</si>
  <si>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</si>
  <si>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</si>
  <si>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</si>
  <si>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</si>
  <si>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</si>
  <si>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</si>
  <si>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</si>
  <si>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</si>
  <si>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</si>
  <si>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</si>
  <si>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</si>
  <si>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</si>
  <si>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</si>
  <si>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</si>
  <si>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</si>
  <si>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</si>
  <si>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</si>
  <si>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</si>
  <si>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</si>
  <si>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</si>
  <si>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</si>
  <si>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</si>
  <si>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</si>
  <si>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</si>
  <si>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</si>
  <si>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</si>
  <si>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</si>
  <si>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</si>
  <si>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</si>
  <si>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</si>
  <si>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</si>
  <si>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</si>
  <si>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</si>
  <si>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</si>
  <si>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</si>
  <si>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</si>
  <si>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</si>
  <si>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</si>
  <si>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</si>
  <si>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</si>
  <si>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</si>
  <si>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</si>
  <si>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</si>
  <si>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</si>
  <si>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</si>
  <si>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</si>
  <si>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</si>
  <si>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</si>
  <si>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</si>
  <si>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</si>
  <si>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</si>
  <si>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</si>
  <si>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</si>
  <si>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</si>
  <si>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</si>
  <si>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</si>
  <si>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</si>
  <si>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</si>
  <si>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</si>
  <si>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</si>
  <si>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</si>
  <si>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</si>
  <si>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</si>
  <si>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</si>
  <si>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</si>
  <si>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</si>
  <si>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</si>
  <si>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</si>
  <si>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</si>
  <si>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</si>
  <si>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</si>
  <si>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</si>
  <si>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</si>
  <si>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</si>
  <si>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</si>
  <si>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</si>
  <si>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</si>
  <si>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</si>
  <si>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</si>
  <si>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</si>
  <si>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</si>
  <si>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</si>
  <si>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</si>
  <si>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</si>
  <si>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</si>
  <si>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</si>
  <si>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</si>
  <si>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</si>
  <si>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</si>
  <si>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</si>
  <si>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</si>
  <si>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</si>
  <si>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</si>
  <si>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</si>
  <si>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</si>
  <si>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</si>
  <si>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</si>
  <si>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</si>
  <si>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</si>
  <si>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</si>
  <si>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</si>
  <si>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</si>
  <si>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</si>
  <si>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</si>
  <si>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</si>
  <si>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</si>
  <si>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</si>
  <si>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</si>
  <si>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</si>
  <si>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</si>
  <si>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</si>
  <si>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</si>
  <si>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</si>
  <si>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</si>
  <si>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</si>
  <si>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</si>
  <si>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</si>
  <si>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</si>
  <si>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</si>
  <si>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</si>
  <si>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</si>
  <si>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</si>
  <si>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</si>
  <si>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</si>
  <si>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</si>
  <si>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</si>
  <si>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</si>
  <si>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</si>
  <si>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</si>
  <si>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</si>
  <si>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</si>
  <si>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</si>
  <si>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</si>
  <si>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</si>
  <si>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</si>
  <si>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</si>
  <si>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</si>
  <si>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</si>
  <si>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</si>
  <si>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</si>
  <si>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</si>
  <si>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</si>
  <si>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</si>
  <si>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</si>
  <si>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</si>
  <si>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</si>
  <si>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</si>
  <si>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</si>
  <si>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</si>
  <si>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</si>
  <si>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</si>
  <si>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</si>
  <si>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</si>
  <si>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</si>
  <si>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</si>
  <si>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</si>
  <si>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</si>
  <si>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</si>
  <si>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</si>
  <si>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</si>
  <si>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</si>
  <si>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</si>
  <si>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</si>
  <si>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</si>
  <si>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</si>
  <si>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</si>
  <si>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</si>
  <si>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</si>
  <si>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</si>
  <si>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</si>
  <si>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</si>
  <si>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</si>
  <si>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</si>
  <si>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</si>
  <si>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</si>
  <si>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</si>
  <si>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</si>
  <si>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</si>
  <si>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</si>
  <si>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</si>
  <si>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</si>
  <si>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</si>
  <si>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</si>
  <si>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</si>
  <si>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</si>
  <si>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</si>
  <si>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</si>
  <si>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</si>
  <si>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</si>
  <si>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</si>
  <si>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</si>
  <si>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</si>
  <si>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</si>
  <si>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</si>
  <si>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</si>
  <si>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</si>
  <si>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</si>
  <si>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</si>
  <si>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</si>
  <si>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</si>
  <si>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</si>
  <si>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</si>
  <si>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</si>
  <si>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</si>
  <si>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</si>
  <si>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</si>
  <si>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</si>
  <si>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</si>
  <si>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</si>
  <si>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</si>
  <si>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</si>
  <si>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</si>
  <si>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</si>
  <si>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</si>
  <si>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</si>
  <si>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</si>
  <si>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</si>
  <si>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</si>
  <si>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</si>
  <si>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</si>
  <si>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</si>
  <si>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</si>
  <si>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</si>
  <si>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</si>
  <si>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</si>
  <si>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</si>
  <si>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</si>
  <si>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</si>
  <si>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</si>
  <si>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</si>
  <si>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</si>
  <si>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</si>
  <si>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</si>
  <si>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</si>
  <si>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</si>
  <si>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</si>
  <si>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</si>
  <si>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</si>
  <si>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</si>
  <si>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</si>
  <si>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</si>
  <si>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</si>
  <si>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</si>
  <si>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</si>
  <si>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</si>
  <si>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</si>
  <si>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</si>
  <si>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</si>
  <si>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</si>
  <si>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</si>
  <si>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</si>
  <si>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</si>
  <si>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</si>
  <si>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</si>
  <si>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</si>
  <si>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</si>
  <si>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</si>
  <si>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</si>
  <si>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</si>
  <si>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</si>
  <si>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</si>
  <si>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</si>
  <si>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</si>
  <si>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</si>
  <si>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</si>
  <si>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</si>
  <si>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</si>
  <si>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</si>
  <si>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</si>
  <si>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</si>
  <si>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</si>
  <si>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</si>
  <si>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</si>
  <si>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</si>
  <si>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</si>
  <si>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</si>
  <si>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</si>
  <si>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</si>
  <si>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</si>
  <si>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</si>
  <si>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</si>
  <si>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</si>
  <si>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</si>
  <si>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</si>
  <si>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</si>
  <si>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</si>
  <si>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</si>
  <si>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</si>
  <si>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</si>
  <si>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</si>
  <si>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</si>
  <si>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</si>
  <si>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</si>
  <si>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</si>
  <si>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</si>
  <si>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</si>
  <si>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</si>
  <si>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</si>
  <si>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</si>
  <si>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</si>
  <si>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</si>
  <si>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</si>
  <si>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</si>
  <si>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</si>
  <si>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</si>
  <si>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</si>
  <si>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</si>
  <si>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</si>
  <si>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</si>
  <si>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</si>
  <si>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</si>
  <si>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</si>
  <si>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</si>
  <si>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</si>
  <si>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</si>
  <si>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</si>
  <si>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</si>
  <si>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</si>
  <si>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</si>
  <si>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</si>
  <si>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</si>
  <si>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</si>
  <si>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</si>
  <si>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</si>
  <si>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</si>
  <si>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</si>
  <si>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</si>
  <si>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</si>
  <si>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</si>
  <si>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</si>
  <si>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</si>
  <si>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</si>
  <si>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</si>
  <si>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</si>
  <si>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</si>
  <si>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</si>
  <si>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</si>
  <si>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</si>
  <si>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</si>
  <si>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</si>
  <si>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</si>
  <si>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</si>
  <si>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</si>
  <si>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</si>
  <si>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</si>
  <si>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</si>
  <si>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</si>
  <si>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</si>
  <si>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</si>
  <si>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</si>
  <si>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</si>
  <si>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</si>
  <si>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</si>
  <si>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</si>
  <si>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</si>
  <si>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</si>
  <si>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</si>
  <si>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</si>
  <si>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</si>
  <si>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</si>
  <si>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</si>
  <si>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</si>
  <si>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</si>
  <si>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</si>
  <si>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</si>
  <si>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</si>
  <si>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</si>
  <si>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</si>
  <si>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</si>
  <si>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</si>
  <si>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</si>
  <si>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</si>
  <si>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</si>
  <si>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</si>
  <si>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</si>
  <si>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</si>
  <si>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</si>
  <si>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</si>
  <si>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</si>
  <si>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</si>
  <si>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</si>
  <si>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</si>
  <si>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</si>
  <si>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</si>
  <si>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</si>
  <si>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</si>
  <si>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</si>
  <si>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</si>
  <si>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</si>
  <si>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</si>
  <si>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</si>
  <si>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</si>
  <si>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</si>
  <si>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</si>
  <si>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</si>
  <si>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</si>
  <si>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</si>
  <si>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</si>
  <si>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</si>
  <si>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</si>
  <si>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</si>
  <si>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</si>
  <si>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</si>
  <si>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</si>
  <si>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</si>
  <si>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</si>
  <si>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</si>
  <si>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</si>
  <si>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</si>
  <si>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</si>
  <si>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</si>
  <si>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</si>
  <si>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</si>
  <si>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</si>
  <si>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</si>
  <si>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</si>
  <si>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</si>
  <si>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</si>
  <si>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</si>
  <si>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</si>
  <si>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</si>
  <si>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</si>
  <si>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</si>
  <si>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</si>
  <si>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</si>
  <si>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</si>
  <si>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</si>
  <si>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</si>
  <si>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</si>
  <si>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</si>
  <si>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</si>
  <si>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</si>
  <si>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</si>
  <si>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</si>
  <si>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</si>
  <si>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</si>
  <si>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</si>
  <si>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</si>
  <si>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</si>
  <si>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</si>
  <si>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</si>
  <si>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</si>
  <si>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</si>
  <si>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</si>
  <si>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</si>
  <si>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</si>
  <si>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</si>
  <si>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</si>
  <si>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</si>
  <si>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</si>
  <si>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</si>
  <si>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</si>
  <si>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</si>
  <si>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</si>
  <si>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</si>
  <si>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</si>
  <si>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</si>
  <si>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</si>
  <si>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</si>
  <si>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</si>
  <si>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</si>
  <si>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</si>
  <si>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</si>
  <si>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</si>
  <si>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</si>
  <si>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</si>
  <si>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</si>
  <si>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</si>
  <si>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</si>
  <si>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</si>
  <si>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</si>
  <si>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</si>
  <si>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</si>
  <si>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</si>
  <si>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</si>
  <si>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</si>
  <si>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</si>
  <si>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</si>
  <si>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</si>
  <si>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</si>
  <si>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</si>
  <si>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</si>
  <si>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</si>
  <si>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</si>
  <si>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</si>
  <si>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</si>
  <si>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</si>
  <si>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</si>
  <si>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</si>
  <si>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</si>
  <si>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</si>
  <si>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</si>
  <si>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</si>
  <si>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</si>
  <si>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</si>
  <si>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</si>
  <si>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</si>
  <si>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</si>
  <si>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</si>
  <si>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</si>
  <si>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</si>
  <si>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</si>
  <si>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</si>
  <si>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</si>
  <si>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</si>
  <si>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</si>
  <si>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</si>
  <si>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</si>
  <si>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</si>
  <si>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</si>
  <si>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</si>
  <si>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</si>
  <si>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</si>
  <si>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</si>
  <si>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</si>
  <si>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</si>
  <si>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</si>
  <si>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</si>
  <si>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</si>
  <si>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</si>
  <si>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</si>
  <si>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</si>
  <si>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</si>
  <si>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</si>
  <si>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</si>
  <si>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</si>
  <si>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</si>
  <si>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</si>
  <si>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</si>
  <si>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</si>
  <si>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</si>
  <si>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</si>
  <si>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</si>
  <si>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</si>
  <si>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</si>
  <si>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</si>
  <si>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</si>
  <si>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</si>
  <si>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</si>
  <si>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</si>
  <si>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</si>
  <si>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</si>
  <si>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</si>
  <si>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</si>
  <si>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</si>
  <si>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</si>
  <si>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</si>
  <si>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</si>
  <si>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</si>
  <si>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</si>
  <si>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</si>
  <si>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</si>
  <si>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</si>
  <si>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</si>
  <si>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</si>
  <si>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</si>
  <si>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</si>
  <si>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</si>
  <si>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</si>
  <si>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</si>
  <si>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</si>
  <si>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</si>
  <si>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</si>
  <si>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</si>
  <si>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</si>
  <si>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</si>
  <si>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</si>
  <si>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</si>
  <si>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</si>
  <si>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</si>
  <si>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</si>
  <si>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</si>
  <si>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</si>
  <si>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</si>
  <si>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</si>
  <si>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</si>
  <si>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</si>
  <si>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</si>
  <si>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</si>
  <si>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</si>
  <si>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</si>
  <si>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</si>
  <si>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</si>
  <si>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</si>
  <si>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</si>
  <si>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</si>
  <si>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</si>
  <si>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</si>
  <si>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</si>
  <si>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</si>
  <si>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</si>
  <si>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</si>
  <si>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</si>
  <si>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</si>
  <si>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</si>
  <si>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</si>
  <si>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</si>
  <si>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</si>
  <si>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</si>
  <si>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</si>
  <si>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</si>
  <si>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</si>
  <si>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</si>
  <si>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</si>
  <si>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</si>
  <si>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</si>
  <si>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</si>
  <si>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</si>
  <si>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</si>
  <si>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</si>
  <si>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</si>
  <si>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</si>
  <si>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</si>
  <si>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</si>
  <si>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</si>
  <si>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</si>
  <si>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</si>
  <si>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</si>
  <si>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</si>
  <si>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</si>
  <si>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</si>
  <si>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</si>
  <si>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</si>
  <si>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</si>
  <si>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</si>
  <si>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</si>
  <si>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</si>
  <si>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</si>
  <si>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</si>
  <si>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</si>
  <si>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</si>
  <si>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</si>
  <si>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</si>
  <si>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</si>
  <si>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</si>
  <si>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</si>
  <si>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</si>
  <si>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</si>
  <si>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</si>
  <si>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</si>
  <si>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</si>
  <si>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</si>
  <si>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</si>
  <si>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</si>
  <si>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</si>
  <si>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</si>
  <si>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</si>
  <si>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</si>
  <si>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</si>
  <si>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</si>
  <si>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</si>
  <si>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</si>
  <si>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</si>
  <si>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</si>
  <si>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</si>
  <si>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</si>
  <si>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</si>
  <si>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</si>
  <si>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</si>
  <si>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</si>
  <si>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</si>
  <si>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</si>
  <si>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</si>
  <si>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</si>
  <si>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</si>
  <si>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</si>
  <si>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</si>
  <si>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</si>
  <si>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</si>
  <si>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</si>
  <si>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</si>
  <si>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</si>
  <si>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</si>
  <si>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</si>
  <si>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</si>
  <si>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</si>
  <si>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</si>
  <si>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</si>
  <si>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</si>
  <si>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</si>
  <si>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</si>
  <si>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</si>
  <si>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</si>
  <si>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</si>
  <si>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</si>
  <si>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</si>
  <si>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</si>
  <si>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</si>
  <si>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</si>
  <si>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</si>
  <si>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</si>
  <si>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</si>
  <si>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</si>
  <si>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</si>
  <si>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</si>
  <si>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</si>
  <si>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</si>
  <si>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</si>
  <si>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</si>
  <si>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</si>
  <si>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</si>
  <si>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</si>
  <si>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</si>
  <si>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</si>
  <si>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</si>
  <si>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</si>
  <si>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</si>
  <si>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</si>
  <si>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</si>
  <si>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</si>
  <si>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</si>
  <si>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</si>
  <si>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</si>
  <si>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</si>
  <si>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</si>
  <si>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</si>
  <si>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</si>
  <si>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</si>
  <si>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</si>
  <si>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</si>
  <si>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</si>
  <si>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</si>
  <si>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</si>
  <si>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</si>
  <si>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</si>
  <si>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</si>
  <si>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</si>
  <si>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</si>
  <si>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</si>
  <si>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</si>
  <si>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</si>
  <si>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</si>
  <si>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</si>
  <si>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</si>
  <si>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</si>
  <si>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</si>
  <si>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</si>
  <si>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</si>
  <si>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</si>
  <si>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</si>
  <si>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</si>
  <si>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</si>
  <si>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</si>
  <si>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</si>
  <si>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</si>
  <si>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</si>
  <si>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</si>
  <si>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</si>
  <si>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</si>
  <si>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</si>
  <si>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</si>
  <si>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</si>
  <si>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</si>
  <si>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</si>
  <si>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</si>
  <si>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</si>
  <si>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</si>
  <si>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</si>
  <si>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</si>
  <si>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</si>
  <si>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</si>
  <si>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</si>
  <si>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</si>
  <si>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</si>
  <si>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</si>
  <si>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</si>
  <si>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</si>
  <si>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</si>
  <si>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</si>
  <si>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</si>
  <si>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</si>
  <si>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</si>
  <si>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</si>
  <si>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</si>
  <si>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</si>
  <si>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</si>
  <si>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</si>
  <si>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</si>
  <si>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</si>
  <si>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</si>
  <si>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</si>
  <si>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</si>
  <si>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</si>
  <si>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</si>
  <si>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</si>
  <si>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</si>
  <si>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</si>
  <si>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</si>
  <si>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</si>
  <si>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</si>
  <si>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</si>
  <si>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</si>
  <si>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</si>
  <si>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</si>
  <si>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</si>
  <si>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</si>
  <si>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</si>
  <si>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</si>
  <si>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</si>
  <si>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</si>
  <si>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</si>
  <si>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</si>
  <si>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</si>
  <si>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</si>
  <si>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</si>
  <si>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</si>
  <si>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</si>
  <si>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</si>
  <si>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</si>
  <si>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</si>
  <si>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</si>
  <si>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</si>
  <si>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</si>
  <si>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</si>
  <si>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</si>
  <si>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</si>
  <si>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</si>
  <si>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</si>
  <si>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</si>
  <si>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</si>
  <si>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</si>
  <si>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</si>
  <si>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</si>
  <si>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</si>
  <si>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</si>
  <si>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</si>
  <si>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</si>
  <si>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</si>
  <si>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</si>
  <si>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</si>
  <si>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</si>
  <si>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</si>
  <si>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</si>
  <si>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</si>
  <si>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</si>
  <si>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</si>
  <si>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</si>
  <si>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</si>
  <si>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</si>
  <si>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</si>
  <si>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</si>
  <si>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</si>
  <si>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</si>
  <si>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</si>
  <si>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</si>
  <si>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</si>
  <si>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</si>
  <si>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</si>
  <si>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</si>
  <si>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</si>
  <si>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</si>
  <si>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</si>
  <si>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</si>
  <si>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</si>
  <si>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</si>
  <si>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</si>
  <si>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</si>
  <si>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</si>
  <si>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</si>
  <si>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</si>
  <si>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</si>
  <si>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</si>
  <si>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</si>
  <si>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</si>
  <si>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</si>
  <si>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</si>
  <si>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</si>
  <si>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</si>
  <si>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</si>
  <si>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</si>
  <si>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</si>
  <si>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</si>
  <si>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</si>
  <si>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</si>
  <si>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</si>
  <si>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</si>
  <si>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</si>
  <si>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</si>
  <si>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</si>
  <si>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</si>
  <si>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</si>
  <si>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</si>
  <si>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</si>
  <si>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</si>
  <si>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</si>
  <si>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</si>
  <si>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</si>
  <si>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</si>
  <si>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</si>
  <si>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</si>
  <si>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</si>
  <si>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</si>
  <si>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</si>
  <si>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</si>
  <si>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</si>
  <si>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</si>
  <si>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</si>
  <si>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</si>
  <si>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</si>
  <si>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</si>
  <si>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</si>
  <si>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</si>
  <si>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</si>
  <si>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</si>
  <si>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</si>
  <si>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</si>
  <si>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</si>
  <si>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</si>
  <si>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</si>
  <si>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</si>
  <si>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</si>
  <si>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</si>
  <si>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</si>
  <si>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</si>
  <si>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</si>
  <si>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</si>
  <si>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</si>
  <si>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</si>
  <si>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</si>
  <si>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</si>
  <si>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</si>
  <si>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</si>
  <si>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</si>
  <si>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</si>
  <si>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</si>
  <si>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</si>
  <si>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</si>
  <si>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</si>
  <si>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</si>
  <si>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</si>
  <si>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</si>
  <si>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</si>
  <si>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</si>
  <si>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</si>
  <si>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</si>
  <si>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</si>
  <si>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</si>
  <si>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</si>
  <si>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</si>
  <si>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</si>
  <si>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</si>
  <si>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</si>
  <si>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</si>
  <si>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</si>
  <si>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</si>
  <si>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</si>
  <si>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</si>
  <si>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</si>
  <si>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</si>
  <si>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</si>
  <si>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</si>
  <si>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</si>
  <si>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</si>
  <si>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</si>
  <si>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</si>
  <si>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</si>
  <si>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</si>
  <si>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</si>
  <si>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</si>
  <si>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</si>
  <si>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</si>
  <si>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</si>
  <si>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</si>
  <si>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</si>
  <si>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</si>
  <si>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</si>
  <si>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</si>
  <si>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</si>
  <si>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</si>
  <si>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</si>
  <si>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</si>
  <si>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</si>
  <si>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</si>
  <si>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</si>
  <si>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</si>
  <si>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</si>
  <si>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</si>
  <si>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</si>
  <si>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</si>
  <si>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</si>
  <si>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</si>
  <si>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</si>
  <si>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</si>
  <si>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</si>
  <si>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</si>
  <si>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</si>
  <si>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</si>
  <si>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</si>
  <si>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</si>
  <si>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</si>
  <si>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</si>
  <si>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</si>
  <si>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</si>
  <si>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</si>
  <si>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</si>
  <si>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</si>
  <si>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</si>
  <si>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</si>
  <si>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</si>
  <si>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</si>
  <si>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</si>
  <si>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</si>
  <si>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</si>
  <si>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</si>
  <si>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</si>
  <si>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</si>
  <si>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</si>
  <si>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</si>
  <si>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</si>
  <si>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</si>
  <si>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</si>
  <si>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</si>
  <si>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</si>
  <si>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</si>
  <si>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</si>
  <si>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</si>
  <si>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</si>
  <si>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</si>
  <si>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</si>
  <si>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</si>
  <si>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</si>
  <si>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</si>
  <si>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</si>
  <si>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</si>
  <si>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</si>
  <si>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</si>
  <si>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</si>
  <si>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</si>
  <si>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</si>
  <si>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</si>
  <si>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</si>
  <si>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</si>
  <si>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</si>
  <si>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</si>
  <si>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</si>
  <si>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</si>
  <si>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</si>
  <si>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</si>
  <si>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</si>
  <si>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</si>
  <si>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</si>
  <si>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</si>
  <si>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</si>
  <si>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</si>
  <si>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</si>
  <si>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</si>
  <si>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</si>
  <si>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</si>
  <si>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</si>
  <si>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</si>
  <si>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</si>
  <si>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</si>
  <si>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</si>
  <si>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</si>
  <si>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</si>
  <si>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</si>
  <si>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</si>
  <si>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</si>
  <si>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</si>
  <si>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</si>
  <si>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</si>
  <si>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</si>
  <si>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</si>
  <si>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</si>
  <si>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</si>
  <si>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</si>
  <si>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</si>
  <si>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</si>
  <si>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</si>
  <si>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</si>
  <si>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</si>
  <si>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</si>
  <si>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</si>
  <si>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</si>
  <si>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</si>
  <si>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</si>
  <si>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</si>
  <si>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</si>
  <si>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</si>
  <si>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</si>
  <si>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</si>
  <si>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</si>
  <si>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</si>
  <si>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</si>
  <si>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</si>
  <si>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</si>
  <si>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</si>
  <si>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</si>
  <si>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</si>
  <si>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</si>
  <si>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</si>
  <si>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</si>
  <si>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</si>
  <si>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</si>
  <si>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</si>
  <si>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</si>
  <si>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</si>
  <si>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</si>
  <si>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</si>
  <si>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</si>
  <si>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</si>
  <si>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</si>
  <si>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</si>
  <si>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</si>
  <si>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</si>
  <si>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</si>
  <si>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</si>
  <si>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</si>
  <si>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</si>
  <si>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</si>
  <si>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</si>
  <si>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</si>
  <si>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</si>
  <si>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</si>
  <si>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</si>
  <si>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</si>
  <si>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</si>
  <si>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</si>
  <si>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</si>
  <si>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</si>
  <si>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</si>
  <si>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</si>
  <si>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</si>
  <si>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</si>
  <si>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</si>
  <si>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</si>
  <si>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</si>
  <si>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</si>
  <si>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</si>
  <si>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</si>
  <si>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</si>
  <si>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</si>
  <si>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</si>
  <si>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</si>
  <si>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</si>
  <si>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</si>
  <si>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</si>
  <si>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</si>
  <si>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</si>
  <si>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</si>
  <si>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</si>
  <si>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</si>
  <si>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</si>
  <si>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</si>
  <si>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</si>
  <si>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</si>
  <si>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</si>
  <si>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</si>
  <si>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</si>
  <si>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</si>
  <si>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</si>
  <si>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</si>
  <si>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</si>
  <si>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</si>
  <si>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</si>
  <si>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</si>
  <si>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</si>
  <si>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</si>
  <si>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</si>
  <si>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</si>
  <si>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</si>
  <si>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</si>
  <si>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</si>
  <si>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</si>
  <si>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</si>
  <si>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</si>
  <si>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</si>
  <si>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</si>
  <si>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</si>
  <si>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</si>
  <si>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</si>
  <si>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</si>
  <si>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</si>
  <si>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</si>
  <si>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</si>
  <si>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</si>
  <si>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</si>
  <si>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</si>
  <si>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</si>
  <si>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</si>
  <si>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</si>
  <si>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</si>
  <si>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</si>
  <si>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</si>
  <si>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</si>
  <si>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</si>
  <si>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</si>
  <si>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</si>
  <si>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</si>
  <si>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</si>
  <si>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</si>
  <si>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</si>
  <si>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</si>
  <si>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</si>
  <si>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</si>
  <si>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</si>
  <si>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</si>
  <si>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</si>
  <si>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</si>
  <si>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</si>
  <si>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</si>
  <si>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</si>
  <si>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</si>
  <si>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</si>
  <si>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</si>
  <si>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</si>
  <si>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</si>
  <si>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</si>
  <si>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</si>
  <si>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</si>
  <si>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</si>
  <si>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</si>
  <si>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</si>
  <si>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</si>
  <si>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</si>
  <si>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</si>
  <si>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</si>
  <si>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</si>
  <si>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</si>
  <si>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</si>
  <si>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</si>
  <si>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</si>
  <si>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</si>
  <si>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</si>
  <si>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</si>
  <si>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</si>
  <si>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</si>
  <si>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</si>
  <si>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</si>
  <si>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</si>
  <si>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</si>
  <si>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</si>
  <si>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</si>
  <si>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</si>
  <si>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</si>
  <si>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</si>
  <si>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</si>
  <si>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</si>
  <si>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</si>
  <si>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</si>
  <si>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</si>
  <si>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</si>
  <si>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</si>
  <si>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</si>
  <si>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</si>
  <si>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</si>
  <si>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</si>
  <si>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</si>
  <si>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</si>
  <si>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</si>
  <si>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</si>
  <si>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</si>
  <si>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</si>
  <si>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</si>
  <si>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</si>
  <si>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</si>
  <si>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</si>
  <si>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</si>
  <si>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</si>
  <si>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</si>
  <si>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</si>
  <si>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</si>
  <si>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</si>
  <si>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</si>
  <si>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</si>
  <si>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</si>
  <si>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</si>
  <si>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</si>
  <si>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</si>
  <si>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</si>
  <si>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</si>
  <si>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</si>
  <si>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</si>
  <si>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</si>
  <si>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</si>
  <si>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</si>
  <si>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</si>
  <si>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</si>
  <si>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</si>
  <si>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</si>
  <si>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</si>
  <si>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</si>
  <si>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</si>
  <si>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</si>
  <si>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</si>
  <si>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</si>
  <si>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</si>
  <si>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</si>
  <si>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</si>
  <si>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</si>
  <si>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</si>
  <si>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</si>
  <si>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</si>
  <si>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</si>
  <si>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</si>
  <si>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</si>
  <si>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</si>
  <si>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</si>
  <si>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</si>
  <si>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</si>
  <si>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</si>
  <si>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</si>
  <si>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</si>
  <si>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</si>
  <si>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</si>
  <si>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</si>
  <si>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</si>
  <si>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</si>
  <si>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</si>
  <si>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</si>
  <si>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</si>
  <si>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</si>
  <si>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</si>
  <si>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</si>
  <si>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</si>
  <si>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</si>
  <si>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</si>
  <si>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</si>
  <si>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</si>
  <si>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</si>
  <si>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</si>
  <si>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</si>
  <si>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</si>
  <si>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</si>
  <si>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</si>
  <si>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</si>
  <si>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</si>
  <si>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</si>
  <si>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</si>
  <si>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</si>
  <si>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</si>
  <si>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</si>
  <si>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</si>
  <si>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</si>
  <si>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</si>
  <si>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</si>
  <si>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</si>
  <si>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</si>
  <si>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</si>
  <si>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</si>
  <si>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</si>
  <si>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</si>
  <si>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</si>
  <si>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</si>
  <si>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</si>
  <si>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</si>
  <si>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</si>
  <si>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</si>
  <si>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</si>
  <si>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</si>
  <si>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</si>
  <si>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</si>
  <si>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</si>
  <si>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</si>
  <si>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</si>
  <si>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</si>
  <si>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</si>
  <si>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</si>
  <si>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</si>
  <si>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</si>
  <si>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</si>
  <si>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</si>
  <si>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</si>
  <si>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</si>
  <si>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</si>
  <si>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</si>
  <si>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</si>
  <si>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</si>
  <si>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</si>
  <si>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</si>
  <si>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</si>
  <si>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</si>
  <si>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</si>
  <si>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</si>
  <si>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</si>
  <si>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</si>
  <si>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</si>
  <si>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</si>
  <si>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</si>
  <si>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</si>
  <si>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</si>
  <si>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</si>
  <si>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</si>
  <si>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</si>
  <si>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</si>
  <si>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</si>
  <si>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</si>
  <si>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</si>
  <si>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</si>
  <si>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</si>
  <si>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</si>
  <si>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</si>
  <si>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</si>
  <si>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</si>
  <si>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</si>
  <si>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</si>
  <si>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</si>
  <si>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</si>
  <si>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</si>
  <si>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</si>
  <si>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</si>
  <si>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</si>
  <si>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</si>
  <si>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</si>
  <si>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</si>
  <si>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</si>
  <si>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</si>
  <si>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</si>
  <si>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</si>
  <si>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</si>
  <si>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</si>
  <si>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</si>
  <si>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</si>
  <si>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</si>
  <si>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</si>
  <si>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</si>
  <si>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</si>
  <si>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</si>
  <si>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</si>
  <si>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</si>
  <si>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</si>
  <si>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</si>
  <si>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</si>
  <si>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</si>
  <si>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</si>
  <si>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</si>
  <si>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</si>
  <si>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</si>
  <si>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</si>
  <si>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</si>
  <si>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</si>
  <si>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</si>
  <si>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</si>
  <si>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</si>
  <si>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</si>
  <si>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</si>
  <si>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</si>
  <si>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</si>
  <si>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</si>
  <si>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</si>
  <si>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</si>
  <si>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</si>
  <si>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</si>
  <si>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</si>
  <si>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</si>
  <si>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</si>
  <si>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</si>
  <si>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</si>
  <si>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</si>
  <si>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</si>
  <si>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</si>
  <si>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</si>
  <si>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</si>
  <si>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</si>
  <si>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</si>
  <si>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</si>
  <si>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</si>
  <si>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</si>
  <si>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</si>
  <si>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</si>
  <si>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</si>
  <si>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</si>
  <si>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</si>
  <si>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</si>
  <si>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</si>
  <si>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</si>
  <si>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</si>
  <si>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</si>
  <si>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</si>
  <si>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</si>
  <si>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</si>
  <si>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</si>
  <si>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</si>
  <si>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</si>
  <si>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</si>
  <si>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</si>
  <si>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</si>
  <si>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</si>
  <si>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</si>
  <si>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</si>
  <si>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</si>
  <si>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</si>
  <si>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</si>
  <si>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</si>
  <si>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</si>
  <si>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</si>
  <si>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</si>
  <si>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</si>
  <si>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</si>
  <si>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</si>
  <si>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</si>
  <si>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</si>
  <si>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</si>
  <si>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</si>
  <si>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</si>
  <si>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</si>
  <si>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</si>
  <si>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</si>
  <si>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</si>
  <si>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</si>
  <si>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</si>
  <si>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</si>
  <si>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</si>
  <si>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</si>
  <si>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</si>
  <si>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</si>
  <si>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</si>
  <si>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</si>
  <si>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</si>
  <si>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</si>
  <si>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</si>
  <si>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</si>
  <si>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</si>
  <si>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</si>
  <si>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</si>
  <si>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</si>
  <si>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</si>
  <si>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</si>
  <si>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</si>
  <si>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</si>
  <si>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</si>
  <si>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</si>
  <si>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</si>
  <si>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</si>
  <si>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</si>
  <si>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</si>
  <si>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</si>
  <si>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</si>
  <si>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</si>
  <si>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</si>
  <si>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</si>
  <si>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</si>
  <si>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</si>
  <si>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</si>
  <si>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</si>
  <si>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</si>
  <si>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</si>
  <si>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</si>
  <si>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</si>
  <si>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</si>
  <si>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</si>
  <si>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</si>
  <si>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</si>
  <si>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</si>
  <si>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</si>
  <si>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</si>
  <si>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</si>
  <si>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</si>
  <si>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</si>
  <si>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</si>
  <si>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</si>
  <si>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</si>
  <si>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</si>
  <si>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</si>
  <si>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</si>
  <si>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</si>
  <si>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</si>
  <si>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</si>
  <si>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</si>
  <si>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</si>
  <si>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</si>
  <si>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</si>
  <si>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</si>
  <si>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</si>
  <si>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</si>
  <si>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</si>
  <si>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</si>
  <si>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</si>
  <si>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</si>
  <si>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</si>
  <si>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</si>
  <si>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</si>
  <si>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</si>
  <si>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</si>
  <si>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</si>
  <si>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</si>
  <si>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</si>
  <si>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</si>
  <si>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</si>
  <si>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</si>
  <si>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</si>
  <si>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</si>
  <si>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</si>
  <si>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</si>
  <si>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</si>
  <si>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</si>
  <si>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</si>
  <si>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</si>
  <si>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</si>
  <si>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</si>
  <si>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</si>
  <si>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</si>
  <si>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</si>
  <si>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</si>
  <si>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</si>
  <si>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</si>
  <si>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</si>
  <si>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</si>
  <si>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</si>
  <si>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</si>
  <si>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</si>
  <si>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</si>
  <si>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</si>
  <si>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</si>
  <si>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</si>
  <si>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</si>
  <si>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</si>
  <si>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</si>
  <si>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</si>
  <si>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</si>
  <si>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</si>
  <si>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</si>
  <si>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</si>
  <si>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</si>
  <si>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</si>
  <si>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</si>
  <si>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</si>
  <si>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</si>
  <si>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</si>
  <si>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</si>
  <si>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</si>
  <si>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</si>
  <si>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</si>
  <si>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</si>
  <si>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</si>
  <si>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</si>
  <si>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</si>
  <si>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</si>
  <si>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</si>
  <si>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</si>
  <si>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</si>
  <si>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</si>
  <si>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</si>
  <si>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</si>
  <si>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</si>
  <si>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</si>
  <si>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</si>
  <si>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</si>
  <si>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</si>
  <si>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</si>
  <si>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</si>
  <si>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</si>
  <si>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</si>
  <si>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</si>
  <si>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</si>
  <si>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</si>
  <si>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</si>
  <si>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</si>
  <si>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</si>
  <si>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</si>
  <si>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</si>
  <si>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</si>
  <si>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</si>
  <si>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</si>
  <si>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</si>
  <si>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</si>
  <si>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</si>
  <si>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</si>
  <si>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</si>
  <si>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</si>
  <si>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</si>
  <si>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</si>
  <si>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</si>
  <si>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</si>
  <si>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</si>
  <si>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</si>
  <si>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</si>
  <si>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</si>
  <si>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</si>
  <si>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</si>
  <si>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</si>
  <si>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</si>
  <si>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</si>
  <si>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</si>
  <si>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</si>
  <si>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</si>
  <si>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</si>
  <si>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</si>
  <si>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</si>
  <si>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</si>
  <si>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</si>
  <si>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</si>
  <si>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</si>
  <si>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</si>
  <si>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</si>
  <si>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</si>
  <si>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</si>
  <si>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</si>
  <si>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</si>
  <si>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</si>
  <si>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</si>
  <si>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</si>
  <si>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</si>
  <si>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</si>
  <si>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</si>
  <si>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</si>
  <si>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</si>
  <si>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</si>
  <si>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</si>
  <si>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</si>
  <si>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</si>
  <si>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</si>
  <si>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</si>
  <si>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</si>
  <si>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</si>
  <si>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</si>
  <si>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</si>
  <si>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</si>
  <si>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</si>
  <si>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</si>
  <si>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</si>
  <si>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</si>
  <si>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</si>
  <si>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</si>
  <si>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</si>
  <si>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</si>
  <si>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</si>
  <si>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</si>
  <si>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</si>
  <si>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</si>
  <si>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</si>
  <si>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</si>
  <si>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</si>
  <si>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</si>
  <si>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</si>
  <si>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</si>
  <si>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</si>
  <si>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</si>
  <si>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</si>
  <si>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</si>
  <si>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</si>
  <si>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</si>
  <si>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</si>
  <si>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</si>
  <si>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</si>
  <si>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</si>
  <si>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</si>
  <si>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</si>
  <si>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</si>
  <si>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</si>
  <si>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</si>
  <si>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</si>
  <si>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</si>
  <si>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</si>
  <si>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</si>
  <si>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</si>
  <si>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</si>
  <si>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</si>
  <si>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</si>
  <si>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</si>
  <si>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</si>
  <si>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</si>
  <si>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</si>
  <si>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</si>
  <si>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</si>
  <si>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</si>
  <si>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</si>
  <si>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</si>
  <si>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</si>
  <si>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</si>
  <si>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</si>
  <si>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</si>
  <si>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</si>
  <si>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</si>
  <si>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</si>
  <si>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</si>
  <si>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</si>
  <si>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</si>
  <si>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</si>
  <si>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</si>
  <si>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</si>
  <si>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</si>
  <si>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</si>
  <si>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</si>
  <si>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</si>
  <si>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</si>
  <si>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</si>
  <si>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</si>
  <si>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</si>
  <si>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</si>
  <si>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</si>
  <si>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</si>
  <si>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</si>
  <si>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</si>
  <si>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</si>
  <si>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</si>
  <si>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</si>
  <si>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</si>
  <si>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</si>
  <si>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</si>
  <si>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</si>
  <si>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</si>
  <si>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</si>
  <si>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</si>
  <si>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</si>
  <si>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</si>
  <si>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</si>
  <si>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</si>
  <si>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</si>
  <si>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</si>
  <si>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</si>
  <si>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</si>
  <si>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</si>
  <si>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</si>
  <si>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</si>
  <si>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</si>
  <si>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</si>
  <si>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</si>
  <si>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</si>
  <si>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</si>
  <si>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</si>
  <si>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</si>
  <si>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</si>
  <si>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</si>
  <si>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</si>
  <si>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</si>
  <si>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</si>
  <si>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</si>
  <si>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</si>
  <si>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</si>
  <si>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</si>
  <si>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</si>
  <si>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</si>
  <si>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</si>
  <si>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</si>
  <si>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</si>
  <si>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</si>
  <si>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</si>
  <si>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</si>
  <si>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</si>
  <si>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</si>
  <si>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</si>
  <si>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</si>
  <si>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</si>
  <si>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</si>
  <si>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</si>
  <si>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</si>
  <si>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</si>
  <si>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</si>
  <si>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</si>
  <si>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</si>
  <si>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</si>
  <si>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</si>
  <si>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</si>
  <si>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</si>
  <si>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</si>
  <si>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</si>
  <si>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</si>
  <si>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</si>
  <si>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</si>
  <si>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</si>
  <si>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</si>
  <si>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</si>
  <si>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</si>
  <si>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</si>
  <si>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</si>
  <si>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</si>
  <si>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</si>
  <si>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</si>
  <si>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</si>
  <si>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</si>
  <si>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</si>
  <si>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</si>
  <si>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</si>
  <si>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</si>
  <si>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</si>
  <si>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</si>
  <si>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</si>
  <si>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</si>
  <si>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</si>
  <si>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</si>
  <si>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</si>
  <si>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</si>
  <si>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</si>
  <si>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</si>
  <si>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</si>
  <si>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</si>
  <si>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</si>
  <si>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</si>
  <si>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</si>
  <si>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</si>
  <si>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</si>
  <si>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</si>
  <si>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</si>
  <si>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</si>
  <si>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</si>
  <si>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</si>
  <si>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</si>
  <si>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</si>
  <si>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</si>
  <si>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</si>
  <si>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</si>
  <si>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</si>
  <si>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</si>
  <si>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</si>
  <si>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</si>
  <si>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</si>
  <si>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</si>
  <si>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</si>
  <si>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</si>
  <si>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</si>
  <si>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</si>
  <si>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</si>
  <si>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</si>
  <si>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</si>
  <si>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</si>
  <si>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</si>
  <si>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</si>
  <si>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</si>
  <si>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</si>
  <si>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</si>
  <si>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</si>
  <si>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</si>
  <si>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</si>
  <si>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</si>
  <si>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</si>
  <si>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</si>
  <si>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</si>
  <si>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</si>
  <si>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</si>
  <si>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</si>
  <si>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</si>
  <si>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</si>
  <si>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</si>
  <si>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</si>
  <si>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</si>
  <si>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</si>
  <si>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</si>
  <si>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</si>
  <si>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</si>
  <si>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</si>
  <si>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</si>
  <si>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</si>
  <si>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</si>
  <si>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</si>
  <si>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</si>
  <si>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</si>
  <si>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</si>
  <si>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</si>
  <si>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</si>
  <si>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</si>
  <si>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</si>
  <si>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</si>
  <si>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</si>
  <si>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</si>
  <si>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</si>
  <si>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</si>
  <si>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</si>
  <si>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</si>
  <si>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</si>
  <si>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</si>
  <si>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</si>
  <si>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</si>
  <si>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</si>
  <si>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</si>
  <si>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</si>
  <si>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</si>
  <si>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</si>
  <si>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</si>
  <si>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</si>
  <si>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</si>
  <si>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</si>
  <si>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</si>
  <si>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</si>
  <si>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</si>
  <si>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</si>
  <si>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</si>
  <si>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</si>
  <si>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</si>
  <si>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</si>
  <si>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</si>
  <si>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</si>
  <si>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</si>
  <si>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</si>
  <si>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</si>
  <si>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</si>
  <si>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</si>
  <si>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</si>
  <si>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</si>
  <si>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</si>
  <si>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</si>
  <si>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</si>
  <si>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</si>
  <si>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</si>
  <si>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</si>
  <si>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</si>
  <si>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</si>
  <si>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</si>
  <si>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</si>
  <si>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</si>
  <si>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</si>
  <si>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</si>
  <si>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</si>
  <si>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</si>
  <si>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</si>
  <si>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</si>
  <si>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</si>
  <si>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</si>
  <si>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</si>
  <si>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</si>
  <si>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</si>
  <si>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</si>
  <si>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</si>
  <si>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</si>
  <si>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</si>
  <si>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</si>
  <si>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</si>
  <si>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</si>
  <si>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</si>
  <si>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</si>
  <si>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</si>
  <si>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</si>
  <si>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</si>
  <si>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</si>
  <si>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</si>
  <si>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</si>
  <si>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</si>
  <si>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</si>
  <si>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</si>
  <si>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</si>
  <si>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</si>
  <si>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</si>
  <si>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</si>
  <si>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</si>
  <si>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</si>
  <si>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</si>
  <si>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</si>
  <si>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</si>
  <si>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</si>
  <si>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</si>
  <si>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</si>
  <si>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</si>
  <si>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</si>
  <si>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</si>
  <si>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</si>
  <si>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</si>
  <si>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</si>
  <si>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</si>
  <si>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</si>
  <si>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</si>
  <si>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</si>
  <si>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</si>
  <si>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</si>
  <si>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</si>
  <si>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</si>
  <si>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</si>
  <si>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</si>
  <si>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</si>
  <si>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</si>
  <si>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</si>
  <si>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</si>
  <si>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</si>
  <si>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</si>
  <si>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</si>
  <si>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</si>
  <si>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</si>
  <si>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</si>
  <si>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</si>
  <si>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</si>
  <si>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</si>
  <si>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</si>
  <si>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</si>
  <si>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</si>
  <si>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</si>
  <si>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</si>
  <si>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</si>
  <si>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</si>
  <si>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</si>
  <si>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</si>
  <si>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</si>
  <si>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</si>
  <si>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</si>
  <si>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</si>
  <si>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</si>
  <si>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</si>
  <si>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</si>
  <si>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</si>
  <si>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</si>
  <si>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</si>
  <si>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</si>
  <si>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</si>
  <si>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</si>
  <si>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</si>
  <si>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</si>
  <si>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</si>
  <si>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</si>
  <si>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</si>
  <si>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</si>
  <si>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</si>
  <si>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</si>
  <si>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</si>
  <si>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</si>
  <si>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</si>
  <si>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</si>
  <si>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</si>
  <si>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</si>
  <si>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</si>
  <si>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</si>
  <si>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</si>
  <si>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</si>
  <si>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</si>
  <si>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</si>
  <si>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</si>
  <si>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</si>
  <si>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</si>
  <si>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</si>
  <si>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</si>
  <si>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</si>
  <si>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</si>
  <si>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</si>
  <si>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</si>
  <si>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</si>
  <si>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</si>
  <si>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</si>
  <si>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</si>
  <si>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</si>
  <si>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</si>
  <si>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</si>
  <si>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</si>
  <si>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</si>
  <si>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</si>
  <si>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</si>
  <si>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</si>
  <si>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</si>
  <si>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</si>
  <si>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</si>
  <si>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</si>
  <si>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</si>
  <si>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</si>
  <si>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</si>
  <si>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</si>
  <si>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</si>
  <si>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</si>
  <si>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</si>
  <si>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</si>
  <si>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</si>
  <si>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</si>
  <si>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</si>
  <si>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</si>
  <si>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</si>
  <si>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</si>
  <si>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</si>
  <si>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</si>
  <si>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</si>
  <si>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</si>
  <si>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</si>
  <si>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</si>
  <si>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</si>
  <si>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</si>
  <si>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</si>
  <si>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</si>
  <si>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</si>
  <si>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</si>
  <si>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</si>
  <si>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</si>
  <si>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</si>
  <si>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</si>
  <si>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</si>
  <si>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</si>
  <si>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</si>
  <si>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</si>
  <si>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</si>
  <si>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</si>
  <si>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</si>
  <si>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</si>
  <si>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</si>
  <si>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</si>
  <si>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</si>
  <si>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</si>
  <si>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</si>
  <si>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</si>
  <si>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</si>
  <si>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</si>
  <si>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</si>
  <si>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</si>
  <si>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</si>
  <si>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</si>
  <si>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</si>
  <si>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</si>
  <si>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</si>
  <si>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</si>
  <si>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</si>
  <si>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</si>
  <si>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</si>
  <si>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</si>
  <si>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</si>
  <si>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</si>
  <si>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</si>
  <si>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</si>
  <si>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</si>
  <si>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</si>
  <si>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</si>
  <si>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</si>
  <si>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</si>
  <si>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</si>
  <si>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</si>
  <si>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</si>
  <si>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</si>
  <si>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</si>
  <si>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</si>
  <si>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</si>
  <si>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</si>
  <si>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</si>
  <si>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</si>
  <si>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</si>
  <si>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</si>
  <si>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</si>
  <si>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</si>
  <si>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</si>
  <si>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</si>
  <si>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</si>
  <si>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</si>
  <si>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</si>
  <si>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</si>
  <si>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</si>
  <si>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</si>
  <si>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</si>
  <si>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</si>
  <si>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</si>
  <si>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</si>
  <si>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</si>
  <si>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</si>
  <si>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</si>
  <si>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</si>
  <si>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</si>
  <si>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</si>
  <si>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</si>
  <si>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</si>
  <si>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</si>
  <si>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</si>
  <si>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</si>
  <si>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</si>
  <si>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</si>
  <si>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</si>
  <si>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</si>
  <si>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</si>
  <si>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</si>
  <si>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</si>
  <si>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</si>
  <si>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</si>
  <si>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</si>
  <si>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</si>
  <si>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</si>
  <si>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</si>
  <si>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</si>
  <si>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</si>
  <si>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</si>
  <si>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</si>
  <si>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</si>
  <si>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</si>
  <si>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</si>
  <si>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</si>
  <si>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</si>
  <si>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</si>
  <si>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</si>
  <si>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</si>
  <si>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</si>
  <si>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</si>
  <si>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</si>
  <si>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</si>
  <si>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</si>
  <si>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</si>
  <si>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</si>
  <si>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</si>
  <si>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</si>
  <si>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</si>
  <si>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</si>
  <si>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</si>
  <si>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</si>
  <si>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</si>
  <si>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</si>
  <si>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</si>
  <si>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</si>
  <si>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</si>
  <si>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</si>
  <si>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</si>
  <si>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</si>
  <si>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</si>
  <si>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</si>
  <si>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</si>
  <si>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</si>
  <si>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</si>
  <si>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</si>
  <si>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</si>
  <si>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</si>
  <si>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</si>
  <si>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</si>
  <si>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</si>
  <si>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</si>
  <si>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</si>
  <si>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</si>
  <si>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</si>
  <si>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</si>
  <si>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</si>
  <si>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</si>
  <si>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</si>
  <si>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</si>
  <si>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</si>
  <si>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</si>
  <si>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</si>
  <si>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</si>
  <si>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</si>
  <si>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</si>
  <si>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</si>
  <si>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</si>
  <si>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</si>
  <si>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</si>
  <si>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</si>
  <si>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</si>
  <si>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</si>
  <si>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</si>
  <si>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</si>
  <si>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</si>
  <si>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</si>
  <si>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</si>
  <si>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</si>
  <si>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</si>
  <si>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</si>
  <si>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</si>
  <si>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</si>
  <si>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</si>
  <si>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</si>
  <si>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</si>
  <si>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</si>
  <si>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</si>
  <si>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</si>
  <si>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</si>
  <si>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</si>
  <si>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</si>
  <si>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</si>
  <si>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</si>
  <si>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</si>
  <si>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</si>
  <si>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</si>
  <si>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</si>
  <si>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</si>
  <si>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</si>
  <si>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</si>
  <si>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</si>
  <si>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</si>
  <si>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</si>
  <si>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</si>
  <si>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</si>
  <si>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</si>
  <si>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</si>
  <si>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</si>
  <si>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</si>
  <si>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</si>
  <si>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</si>
  <si>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</si>
  <si>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</si>
  <si>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</si>
  <si>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</si>
  <si>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</si>
  <si>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</si>
  <si>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</si>
  <si>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</si>
  <si>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</si>
  <si>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</si>
  <si>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</si>
  <si>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</si>
  <si>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</si>
  <si>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</si>
  <si>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</si>
  <si>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</si>
  <si>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</si>
  <si>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</si>
  <si>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</si>
  <si>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</si>
  <si>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</si>
  <si>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</si>
  <si>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</si>
  <si>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</si>
  <si>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</si>
  <si>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</si>
  <si>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</si>
  <si>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</si>
  <si>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</si>
  <si>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</si>
  <si>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</si>
  <si>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</si>
  <si>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</si>
  <si>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</si>
  <si>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</si>
  <si>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</si>
  <si>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</si>
  <si>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</si>
  <si>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</si>
  <si>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</si>
  <si>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</si>
  <si>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</si>
  <si>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</si>
  <si>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</si>
  <si>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</si>
  <si>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</si>
  <si>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</si>
  <si>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</si>
  <si>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</si>
  <si>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</si>
  <si>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</si>
  <si>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</si>
  <si>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</si>
  <si>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</si>
  <si>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</si>
  <si>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</si>
  <si>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</si>
  <si>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</si>
  <si>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</si>
  <si>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</si>
  <si>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</si>
  <si>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</si>
  <si>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</si>
  <si>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</si>
  <si>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</si>
  <si>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</si>
  <si>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</si>
  <si>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</si>
  <si>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</si>
  <si>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</si>
  <si>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</si>
  <si>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</si>
  <si>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</si>
  <si>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</si>
  <si>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</si>
  <si>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</si>
  <si>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</si>
  <si>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</si>
  <si>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</si>
  <si>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</si>
  <si>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</si>
  <si>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</si>
  <si>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</si>
  <si>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</si>
  <si>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</si>
  <si>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</si>
  <si>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</si>
  <si>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</si>
  <si>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</si>
  <si>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</si>
  <si>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</si>
  <si>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</si>
  <si>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</si>
  <si>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</si>
  <si>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</si>
  <si>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</si>
  <si>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</si>
  <si>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</si>
  <si>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</si>
  <si>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</si>
  <si>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</si>
  <si>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</si>
  <si>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</si>
  <si>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</si>
  <si>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</si>
  <si>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</si>
  <si>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</si>
  <si>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</si>
  <si>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</si>
  <si>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</si>
  <si>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</si>
  <si>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</si>
  <si>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</si>
  <si>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</si>
  <si>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</si>
  <si>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</si>
  <si>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</si>
  <si>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</si>
  <si>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</si>
  <si>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</si>
  <si>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</si>
  <si>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</si>
  <si>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</si>
  <si>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</si>
  <si>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</si>
  <si>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</si>
  <si>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</si>
  <si>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</si>
  <si>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</si>
  <si>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</si>
  <si>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</si>
  <si>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</si>
  <si>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</si>
  <si>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</si>
  <si>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</si>
  <si>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</si>
  <si>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</si>
  <si>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</si>
  <si>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</si>
  <si>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</si>
  <si>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</si>
  <si>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</si>
  <si>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</si>
  <si>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</si>
  <si>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</si>
  <si>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</si>
  <si>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</si>
  <si>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</si>
  <si>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</si>
  <si>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</si>
  <si>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</si>
  <si>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</si>
  <si>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</si>
  <si>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</si>
  <si>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</si>
  <si>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</si>
  <si>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</si>
  <si>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</si>
  <si>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</si>
  <si>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</si>
  <si>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</si>
  <si>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</si>
  <si>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</si>
  <si>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</si>
  <si>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</si>
  <si>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</si>
  <si>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</si>
  <si>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</si>
  <si>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</si>
  <si>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</si>
  <si>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</si>
  <si>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</si>
  <si>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</si>
  <si>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</si>
  <si>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</si>
  <si>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</si>
  <si>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</si>
  <si>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</si>
  <si>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</si>
  <si>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</si>
  <si>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</si>
  <si>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</si>
  <si>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</si>
  <si>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</si>
  <si>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</si>
  <si>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</si>
  <si>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</si>
  <si>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</si>
  <si>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</si>
  <si>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</si>
  <si>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</si>
  <si>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</si>
  <si>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</si>
  <si>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</si>
  <si>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</si>
  <si>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</si>
  <si>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</si>
  <si>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</si>
  <si>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</si>
  <si>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</si>
  <si>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</si>
  <si>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</si>
  <si>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</si>
  <si>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</si>
  <si>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</si>
  <si>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</si>
  <si>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</si>
  <si>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</si>
  <si>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</si>
  <si>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</si>
  <si>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</si>
  <si>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</si>
  <si>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</si>
  <si>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</si>
  <si>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</si>
  <si>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</si>
  <si>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</si>
  <si>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</si>
  <si>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</si>
  <si>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</si>
  <si>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</si>
  <si>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</si>
  <si>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</si>
  <si>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</si>
  <si>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</si>
  <si>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</si>
  <si>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</si>
  <si>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</si>
  <si>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</si>
  <si>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</si>
  <si>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</si>
  <si>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</si>
  <si>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</si>
  <si>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</si>
  <si>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</si>
  <si>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</si>
  <si>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</si>
  <si>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</si>
  <si>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</si>
  <si>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</si>
  <si>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</si>
  <si>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</si>
  <si>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</si>
  <si>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</si>
  <si>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</si>
  <si>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</si>
  <si>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</si>
  <si>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</si>
  <si>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</si>
  <si>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</si>
  <si>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</si>
  <si>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</si>
  <si>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</si>
  <si>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</si>
  <si>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</si>
  <si>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</si>
  <si>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</si>
  <si>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</si>
  <si>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</si>
  <si>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</si>
  <si>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</si>
  <si>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</si>
  <si>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</si>
  <si>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</si>
  <si>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</si>
  <si>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</si>
  <si>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</si>
  <si>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</si>
  <si>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</si>
  <si>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</si>
  <si>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</si>
  <si>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</si>
  <si>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</si>
  <si>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</si>
  <si>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</si>
  <si>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</si>
  <si>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</si>
  <si>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</si>
  <si>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</si>
  <si>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</si>
  <si>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</si>
  <si>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</si>
  <si>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</si>
  <si>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</si>
  <si>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</si>
  <si>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</si>
  <si>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</si>
  <si>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</si>
  <si>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</si>
  <si>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</si>
  <si>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</si>
  <si>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</si>
  <si>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</si>
  <si>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</si>
  <si>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</si>
  <si>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</si>
  <si>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</si>
  <si>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</si>
  <si>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</si>
  <si>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</si>
  <si>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</si>
  <si>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</si>
  <si>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</si>
  <si>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</si>
  <si>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</si>
  <si>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</si>
  <si>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</si>
  <si>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</si>
  <si>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</si>
  <si>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</si>
  <si>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</si>
  <si>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</si>
  <si>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</si>
  <si>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</si>
  <si>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</si>
  <si>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</si>
  <si>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</si>
  <si>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</si>
  <si>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</si>
  <si>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</si>
  <si>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</si>
  <si>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</si>
  <si>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</si>
  <si>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</si>
  <si>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</si>
  <si>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</si>
  <si>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</si>
  <si>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</si>
  <si>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</si>
  <si>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</si>
  <si>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</si>
  <si>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</si>
  <si>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</si>
  <si>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</si>
  <si>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</si>
  <si>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</si>
  <si>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</si>
  <si>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</si>
  <si>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</si>
  <si>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</si>
  <si>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</si>
  <si>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</si>
  <si>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</si>
  <si>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</si>
  <si>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</si>
  <si>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</si>
  <si>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</si>
  <si>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</si>
  <si>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</si>
  <si>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</si>
  <si>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</si>
  <si>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</si>
  <si>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</si>
  <si>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</si>
  <si>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</si>
  <si>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</si>
  <si>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</si>
  <si>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</si>
  <si>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</si>
  <si>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</si>
  <si>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</si>
  <si>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</si>
  <si>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</si>
  <si>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</si>
  <si>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</si>
  <si>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</si>
  <si>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</si>
  <si>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</si>
  <si>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</si>
  <si>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</si>
  <si>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</si>
  <si>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</si>
  <si>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</si>
  <si>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</si>
  <si>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</si>
  <si>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</si>
  <si>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</si>
  <si>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</si>
  <si>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</si>
  <si>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</si>
  <si>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</si>
  <si>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</si>
  <si>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</si>
  <si>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</si>
  <si>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</si>
  <si>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</si>
  <si>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</si>
  <si>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</si>
  <si>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</si>
  <si>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</si>
  <si>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</si>
  <si>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</si>
  <si>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</si>
  <si>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</si>
  <si>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</si>
  <si>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</si>
  <si>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</si>
  <si>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</si>
  <si>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</si>
  <si>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</si>
  <si>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</si>
  <si>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</si>
  <si>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</si>
  <si>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</si>
  <si>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</si>
  <si>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</si>
  <si>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</si>
  <si>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</si>
  <si>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</si>
  <si>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</si>
  <si>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</si>
  <si>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</si>
  <si>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</si>
  <si>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</si>
  <si>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</si>
  <si>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</si>
  <si>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</si>
  <si>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</si>
  <si>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</si>
  <si>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</si>
  <si>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</si>
  <si>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</si>
  <si>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</si>
  <si>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</si>
  <si>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</si>
  <si>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</si>
  <si>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</si>
  <si>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</si>
  <si>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</si>
  <si>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</si>
  <si>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</si>
  <si>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</si>
  <si>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</si>
  <si>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</si>
  <si>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</si>
  <si>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</si>
  <si>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</si>
  <si>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</si>
  <si>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</si>
  <si>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</si>
  <si>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</si>
  <si>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</si>
  <si>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</si>
  <si>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</si>
  <si>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</si>
  <si>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</si>
  <si>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</si>
  <si>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</si>
  <si>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</si>
  <si>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</si>
  <si>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</si>
  <si>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</si>
  <si>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</si>
  <si>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</si>
  <si>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</si>
  <si>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</si>
  <si>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</si>
  <si>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</si>
  <si>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</si>
  <si>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</si>
  <si>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</si>
  <si>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</si>
  <si>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</si>
  <si>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</si>
  <si>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</si>
  <si>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</si>
  <si>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</si>
  <si>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</si>
  <si>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</si>
  <si>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</si>
  <si>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</si>
  <si>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</si>
  <si>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</si>
  <si>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</si>
  <si>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</si>
  <si>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</si>
  <si>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</si>
  <si>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</si>
  <si>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</si>
  <si>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</si>
  <si>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</si>
  <si>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</si>
  <si>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</si>
  <si>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</si>
  <si>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</si>
  <si>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</si>
  <si>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</si>
  <si>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</si>
  <si>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</si>
  <si>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</si>
  <si>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</si>
  <si>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</si>
  <si>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</si>
  <si>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</si>
  <si>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</si>
  <si>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</si>
  <si>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</si>
  <si>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</si>
  <si>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</si>
  <si>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</si>
  <si>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</si>
  <si>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</si>
  <si>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</si>
  <si>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</si>
  <si>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</si>
  <si>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</si>
  <si>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</si>
  <si>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</si>
  <si>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</si>
  <si>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</si>
  <si>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</si>
  <si>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</si>
  <si>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</si>
  <si>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</si>
  <si>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</si>
  <si>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</si>
  <si>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</si>
  <si>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</si>
  <si>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</si>
  <si>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</si>
  <si>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</si>
  <si>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</si>
  <si>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</si>
  <si>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</si>
  <si>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</si>
  <si>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</si>
  <si>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</si>
  <si>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</si>
  <si>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</si>
  <si>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</si>
  <si>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</si>
  <si>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</si>
  <si>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</si>
  <si>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</si>
  <si>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</si>
  <si>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</si>
  <si>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</si>
  <si>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</si>
  <si>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</si>
  <si>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</si>
  <si>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</si>
  <si>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</si>
  <si>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</si>
  <si>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</si>
  <si>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</si>
  <si>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</si>
  <si>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</si>
  <si>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</si>
  <si>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</si>
  <si>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</si>
  <si>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</si>
  <si>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</si>
  <si>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</si>
  <si>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</si>
  <si>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</si>
  <si>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</si>
  <si>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</si>
  <si>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</si>
  <si>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</si>
  <si>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</si>
  <si>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</si>
  <si>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</si>
  <si>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</si>
  <si>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</si>
  <si>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</si>
  <si>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</si>
  <si>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</si>
  <si>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</si>
  <si>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</si>
  <si>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</si>
  <si>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</si>
  <si>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</si>
  <si>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</si>
  <si>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</si>
  <si>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</si>
  <si>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</si>
  <si>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</si>
  <si>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</si>
  <si>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</si>
  <si>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</si>
  <si>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</si>
  <si>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</si>
  <si>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</si>
  <si>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</si>
  <si>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</si>
  <si>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</si>
  <si>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</si>
  <si>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</si>
  <si>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</si>
  <si>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</si>
  <si>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</si>
  <si>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</si>
  <si>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</si>
  <si>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</si>
  <si>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</si>
  <si>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</si>
  <si>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</si>
  <si>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</si>
  <si>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</si>
  <si>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</si>
  <si>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</si>
  <si>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</si>
  <si>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</si>
  <si>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</si>
  <si>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</si>
  <si>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</si>
  <si>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</si>
  <si>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</si>
  <si>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</si>
  <si>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</si>
  <si>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</si>
  <si>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</si>
  <si>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</si>
  <si>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</si>
  <si>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</si>
  <si>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</si>
  <si>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</si>
  <si>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</si>
  <si>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</si>
  <si>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</si>
  <si>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</si>
  <si>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</si>
  <si>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</si>
  <si>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</si>
  <si>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</si>
  <si>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</si>
  <si>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</si>
  <si>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</si>
  <si>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</si>
  <si>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</si>
  <si>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</si>
  <si>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</si>
  <si>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</si>
  <si>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</si>
  <si>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</si>
  <si>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</si>
  <si>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</si>
  <si>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</si>
  <si>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</si>
  <si>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</si>
  <si>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</si>
  <si>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</si>
  <si>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</si>
  <si>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</si>
  <si>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</si>
  <si>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</si>
  <si>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</si>
  <si>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</si>
  <si>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</si>
  <si>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</si>
  <si>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</si>
  <si>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</si>
  <si>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</si>
  <si>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</si>
  <si>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</si>
  <si>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</si>
  <si>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</si>
  <si>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</si>
  <si>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</si>
  <si>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</si>
  <si>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</si>
  <si>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</si>
  <si>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</si>
  <si>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</si>
  <si>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</si>
  <si>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</si>
  <si>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</si>
  <si>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</si>
  <si>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</si>
  <si>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</si>
  <si>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</si>
  <si>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</si>
  <si>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</si>
  <si>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</si>
  <si>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</si>
  <si>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</si>
  <si>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</si>
  <si>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</si>
  <si>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</si>
  <si>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</si>
  <si>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</si>
  <si>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</si>
  <si>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</si>
  <si>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</si>
  <si>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</si>
  <si>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</si>
  <si>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</si>
  <si>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</si>
  <si>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</si>
  <si>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</si>
  <si>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</si>
  <si>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</si>
  <si>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</si>
  <si>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</si>
  <si>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</si>
  <si>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</si>
  <si>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</si>
  <si>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</si>
  <si>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</si>
  <si>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</si>
  <si>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</si>
  <si>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</si>
  <si>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</si>
  <si>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</si>
  <si>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</si>
  <si>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</si>
  <si>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</si>
  <si>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</si>
  <si>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</si>
  <si>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</si>
  <si>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</si>
  <si>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</si>
  <si>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</si>
  <si>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</si>
  <si>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</si>
  <si>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</si>
  <si>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</si>
  <si>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</si>
  <si>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</si>
  <si>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</si>
  <si>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</si>
  <si>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</si>
  <si>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</si>
  <si>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</si>
  <si>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</si>
  <si>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</si>
  <si>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</si>
  <si>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</si>
  <si>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</si>
  <si>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</si>
  <si>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</si>
  <si>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</si>
  <si>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</si>
  <si>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</si>
  <si>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</si>
  <si>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</si>
  <si>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</si>
  <si>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</si>
  <si>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</si>
  <si>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</si>
  <si>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</si>
  <si>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</si>
  <si>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</si>
  <si>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</si>
  <si>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</si>
  <si>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</si>
  <si>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</si>
  <si>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</si>
  <si>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</si>
  <si>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</si>
  <si>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</si>
  <si>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</si>
  <si>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</si>
  <si>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</si>
  <si>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</si>
  <si>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</si>
  <si>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</si>
  <si>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</si>
  <si>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</si>
  <si>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</si>
  <si>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</si>
  <si>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</si>
  <si>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</si>
  <si>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</si>
  <si>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</si>
  <si>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</si>
  <si>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</si>
  <si>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</si>
  <si>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</si>
  <si>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</si>
  <si>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</si>
  <si>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</si>
  <si>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</si>
  <si>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</si>
  <si>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</si>
  <si>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</si>
  <si>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</si>
  <si>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</si>
  <si>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</si>
  <si>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</si>
  <si>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</si>
  <si>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</si>
  <si>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</si>
  <si>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</si>
  <si>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</si>
  <si>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</si>
  <si>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</si>
  <si>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</si>
  <si>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</si>
  <si>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</si>
  <si>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</si>
  <si>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</si>
  <si>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</si>
  <si>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</si>
  <si>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</si>
  <si>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</si>
  <si>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</si>
  <si>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</si>
  <si>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</si>
  <si>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</si>
  <si>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</si>
  <si>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</si>
  <si>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</si>
  <si>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</si>
  <si>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</si>
  <si>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</si>
  <si>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</si>
  <si>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</si>
  <si>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</si>
  <si>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</si>
  <si>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</si>
  <si>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</si>
  <si>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</si>
  <si>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</si>
  <si>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</si>
  <si>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</si>
  <si>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</si>
  <si>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</si>
  <si>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</si>
  <si>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</si>
  <si>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</si>
  <si>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</si>
  <si>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</si>
  <si>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</si>
  <si>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</si>
  <si>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</si>
  <si>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</si>
  <si>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</si>
  <si>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</si>
  <si>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</si>
  <si>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</si>
  <si>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</si>
  <si>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</si>
  <si>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</si>
  <si>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</si>
  <si>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</si>
  <si>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</si>
  <si>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</si>
  <si>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</si>
  <si>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</si>
  <si>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</si>
  <si>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</si>
  <si>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</si>
  <si>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</si>
  <si>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</si>
  <si>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</si>
  <si>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</si>
  <si>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</si>
  <si>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</si>
  <si>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</si>
  <si>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</si>
  <si>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</si>
  <si>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</si>
  <si>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</si>
  <si>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</si>
  <si>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</si>
  <si>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</si>
  <si>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</si>
  <si>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</si>
  <si>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</si>
  <si>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</si>
  <si>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</si>
  <si>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</si>
  <si>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</si>
  <si>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</si>
  <si>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</si>
  <si>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</si>
  <si>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</si>
  <si>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</si>
  <si>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</si>
  <si>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</si>
  <si>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</si>
  <si>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</si>
  <si>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</si>
  <si>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</si>
  <si>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</si>
  <si>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</si>
  <si>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</si>
  <si>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</si>
  <si>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</si>
  <si>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</si>
  <si>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</si>
  <si>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</si>
  <si>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</si>
  <si>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</si>
  <si>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</si>
  <si>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</si>
  <si>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</si>
  <si>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</si>
  <si>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</si>
  <si>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</si>
  <si>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</si>
  <si>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</si>
  <si>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</si>
  <si>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</si>
  <si>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</si>
  <si>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</si>
  <si>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</si>
  <si>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</si>
  <si>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</si>
  <si>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</si>
  <si>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</si>
  <si>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</si>
  <si>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</si>
  <si>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</si>
  <si>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</si>
  <si>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</si>
  <si>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</si>
  <si>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</si>
  <si>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</si>
  <si>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</si>
  <si>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</si>
  <si>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</si>
  <si>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</si>
  <si>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</si>
  <si>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</si>
  <si>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</si>
  <si>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</si>
  <si>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</si>
  <si>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</si>
  <si>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</si>
  <si>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</si>
  <si>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</si>
  <si>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</si>
  <si>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</si>
  <si>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</si>
  <si>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</si>
  <si>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</si>
  <si>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</si>
  <si>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</si>
  <si>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</si>
  <si>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</si>
  <si>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</si>
  <si>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</si>
  <si>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</si>
  <si>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</si>
  <si>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</si>
  <si>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</si>
  <si>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</si>
  <si>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</si>
  <si>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</si>
  <si>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</si>
  <si>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</si>
  <si>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</si>
  <si>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</si>
  <si>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</si>
  <si>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</si>
  <si>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</si>
  <si>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</si>
  <si>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</si>
  <si>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</si>
  <si>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</si>
  <si>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</si>
  <si>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</si>
  <si>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</si>
  <si>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</si>
  <si>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</si>
  <si>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</si>
  <si>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</si>
  <si>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</si>
  <si>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</si>
  <si>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</si>
  <si>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</si>
  <si>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</si>
  <si>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</si>
  <si>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</si>
  <si>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</si>
  <si>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</si>
  <si>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</si>
  <si>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</si>
  <si>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</si>
  <si>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</si>
  <si>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</si>
  <si>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</si>
  <si>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</si>
  <si>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</si>
  <si>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</si>
  <si>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</si>
  <si>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</si>
  <si>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</si>
  <si>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</si>
  <si>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</si>
  <si>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</si>
  <si>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</si>
  <si>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</si>
  <si>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</si>
  <si>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</si>
  <si>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</si>
  <si>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</si>
  <si>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</si>
  <si>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</si>
  <si>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</si>
  <si>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</si>
  <si>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</si>
  <si>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</si>
  <si>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</si>
  <si>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</si>
  <si>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</si>
  <si>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</si>
  <si>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</si>
  <si>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</si>
  <si>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</si>
  <si>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</si>
  <si>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</si>
  <si>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</si>
  <si>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</si>
  <si>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</si>
  <si>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</si>
  <si>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</si>
  <si>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</si>
  <si>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</si>
  <si>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</si>
  <si>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</si>
  <si>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</si>
  <si>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</si>
  <si>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</si>
  <si>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</si>
  <si>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</si>
  <si>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</si>
  <si>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</si>
  <si>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</si>
  <si>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</si>
  <si>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</si>
  <si>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</si>
  <si>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</si>
  <si>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</si>
  <si>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</si>
  <si>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</si>
  <si>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</si>
  <si>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</si>
  <si>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</si>
  <si>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</si>
  <si>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</si>
  <si>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</si>
  <si>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</si>
  <si>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</si>
  <si>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</si>
  <si>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</si>
  <si>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</si>
  <si>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</si>
  <si>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</si>
  <si>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</si>
  <si>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</si>
  <si>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</si>
  <si>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</si>
  <si>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</si>
  <si>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</si>
  <si>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</si>
  <si>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</si>
  <si>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</si>
  <si>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</si>
  <si>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</si>
  <si>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</si>
  <si>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</si>
  <si>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</si>
  <si>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</si>
  <si>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</si>
  <si>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</si>
  <si>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</si>
  <si>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</si>
  <si>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</si>
  <si>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</si>
  <si>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</si>
  <si>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</si>
  <si>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</si>
  <si>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</si>
  <si>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</si>
  <si>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</si>
  <si>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</si>
  <si>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</si>
  <si>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</si>
  <si>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</si>
  <si>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</si>
  <si>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</si>
  <si>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</si>
  <si>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</si>
  <si>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</si>
  <si>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</si>
  <si>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</si>
  <si>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</si>
  <si>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</si>
  <si>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</si>
  <si>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</si>
  <si>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</si>
  <si>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</si>
  <si>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</si>
  <si>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</si>
  <si>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</si>
  <si>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</si>
  <si>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</si>
  <si>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</si>
  <si>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</si>
  <si>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</si>
  <si>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</si>
  <si>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</si>
  <si>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</si>
  <si>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</si>
  <si>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</si>
  <si>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</si>
  <si>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</si>
  <si>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</si>
  <si>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</si>
  <si>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</si>
  <si>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</si>
  <si>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</si>
  <si>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</si>
  <si>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</si>
  <si>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</si>
  <si>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</si>
  <si>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</si>
  <si>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</si>
  <si>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</si>
  <si>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</si>
  <si>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</si>
  <si>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</si>
  <si>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</si>
  <si>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</si>
  <si>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</si>
  <si>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</si>
  <si>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</si>
  <si>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</si>
  <si>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</si>
  <si>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</si>
  <si>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</si>
  <si>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</si>
  <si>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</si>
  <si>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</si>
  <si>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</si>
  <si>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</si>
  <si>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</si>
  <si>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</si>
  <si>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</si>
  <si>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</si>
  <si>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</si>
  <si>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</si>
  <si>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</si>
  <si>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</si>
  <si>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</si>
  <si>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</si>
  <si>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</si>
  <si>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</si>
  <si>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</si>
  <si>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</si>
  <si>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</si>
  <si>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</si>
  <si>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</si>
  <si>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</si>
  <si>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</si>
  <si>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</si>
  <si>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</si>
  <si>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</si>
  <si>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</si>
  <si>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</si>
  <si>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</si>
  <si>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</si>
  <si>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</si>
  <si>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</si>
  <si>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</si>
  <si>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</si>
  <si>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</si>
  <si>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</si>
  <si>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</si>
  <si>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</si>
  <si>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</si>
  <si>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</si>
  <si>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</si>
  <si>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</si>
  <si>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</si>
  <si>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</si>
  <si>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</si>
  <si>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</si>
  <si>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</si>
  <si>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</si>
  <si>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</si>
  <si>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</si>
  <si>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</si>
  <si>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</si>
  <si>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</si>
  <si>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</si>
  <si>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</si>
  <si>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</si>
  <si>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</si>
  <si>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</si>
  <si>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</si>
  <si>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</si>
  <si>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</si>
  <si>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</si>
  <si>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</si>
  <si>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</si>
  <si>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</si>
  <si>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</si>
  <si>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</si>
  <si>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</si>
  <si>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</si>
  <si>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</si>
  <si>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</si>
  <si>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</si>
  <si>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</si>
  <si>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</si>
  <si>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</si>
  <si>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</si>
  <si>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</si>
  <si>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</si>
  <si>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</si>
  <si>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</si>
  <si>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</si>
  <si>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</si>
  <si>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</si>
  <si>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</si>
  <si>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</si>
  <si>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</si>
  <si>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</si>
  <si>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</si>
  <si>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</si>
  <si>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</si>
  <si>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</si>
  <si>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</si>
  <si>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</si>
  <si>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</si>
  <si>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</si>
  <si>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</si>
  <si>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</si>
  <si>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</si>
  <si>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</si>
  <si>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</si>
  <si>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</si>
  <si>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</si>
  <si>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</si>
  <si>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</si>
  <si>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</si>
  <si>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</si>
  <si>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</si>
  <si>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</si>
  <si>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</si>
  <si>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</si>
  <si>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</si>
  <si>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</si>
  <si>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</si>
  <si>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</si>
  <si>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</si>
  <si>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</si>
  <si>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</si>
  <si>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</si>
  <si>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</si>
  <si>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</si>
  <si>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</si>
  <si>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</si>
  <si>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</si>
  <si>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</si>
  <si>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</si>
  <si>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</si>
  <si>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</si>
  <si>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</si>
  <si>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</si>
  <si>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</si>
  <si>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</si>
  <si>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</si>
  <si>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</si>
  <si>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</si>
  <si>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</si>
  <si>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</si>
  <si>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</si>
  <si>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</si>
  <si>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</si>
  <si>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</si>
  <si>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</si>
  <si>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</si>
  <si>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</si>
  <si>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</si>
  <si>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</si>
  <si>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</si>
  <si>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</si>
  <si>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</si>
  <si>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</si>
  <si>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</si>
  <si>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</si>
  <si>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</si>
  <si>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</si>
  <si>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</si>
  <si>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</si>
  <si>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</si>
  <si>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</si>
  <si>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</si>
  <si>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</si>
  <si>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</si>
  <si>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</si>
  <si>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</si>
  <si>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</si>
  <si>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</si>
  <si>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</si>
  <si>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</si>
  <si>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</si>
  <si>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</si>
  <si>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</si>
  <si>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</si>
  <si>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</si>
  <si>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</si>
  <si>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</si>
  <si>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</si>
  <si>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</si>
  <si>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</si>
  <si>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</si>
  <si>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</si>
  <si>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</si>
  <si>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</si>
  <si>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</si>
  <si>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</si>
  <si>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</si>
  <si>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</si>
  <si>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</si>
  <si>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</si>
  <si>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</si>
  <si>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</si>
  <si>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</si>
  <si>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</si>
  <si>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</si>
  <si>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</si>
  <si>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</si>
  <si>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</si>
  <si>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</si>
  <si>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</si>
  <si>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</si>
  <si>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</si>
  <si>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</si>
  <si>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</si>
  <si>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</si>
  <si>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</si>
  <si>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</si>
  <si>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</si>
  <si>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</si>
  <si>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</si>
  <si>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</si>
  <si>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</si>
  <si>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</si>
  <si>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</si>
  <si>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</si>
  <si>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</si>
  <si>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</si>
  <si>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</si>
  <si>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</si>
  <si>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</si>
  <si>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</si>
  <si>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</si>
  <si>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</si>
  <si>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</si>
  <si>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</si>
  <si>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</si>
  <si>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</si>
  <si>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</si>
  <si>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</si>
  <si>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</si>
  <si>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</si>
  <si>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</si>
  <si>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</si>
  <si>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</si>
  <si>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</si>
  <si>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</si>
  <si>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</si>
  <si>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</si>
  <si>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</si>
  <si>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</si>
  <si>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</si>
  <si>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</si>
  <si>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</si>
  <si>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</si>
  <si>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</si>
  <si>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</si>
  <si>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</si>
  <si>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</si>
  <si>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</si>
  <si>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</si>
  <si>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</si>
  <si>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</si>
  <si>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</si>
  <si>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</si>
  <si>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</si>
  <si>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</si>
  <si>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</si>
  <si>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</si>
  <si>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</si>
  <si>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</si>
  <si>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</si>
  <si>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</si>
  <si>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</si>
  <si>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</si>
  <si>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</si>
  <si>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</si>
  <si>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</si>
  <si>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</si>
  <si>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</si>
  <si>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</si>
  <si>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</si>
  <si>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</si>
  <si>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</si>
  <si>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</si>
  <si>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</si>
  <si>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</si>
  <si>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</si>
  <si>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</si>
  <si>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</si>
  <si>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</si>
  <si>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</si>
  <si>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</si>
  <si>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</si>
  <si>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</si>
  <si>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</si>
  <si>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</si>
  <si>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</si>
  <si>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</si>
  <si>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</si>
  <si>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</si>
  <si>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</si>
  <si>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</si>
  <si>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</si>
  <si>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</si>
  <si>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</si>
  <si>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</si>
  <si>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</si>
  <si>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</si>
  <si>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</si>
  <si>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</si>
  <si>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</si>
  <si>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</si>
  <si>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</si>
  <si>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</si>
  <si>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</si>
  <si>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</si>
  <si>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</si>
  <si>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</si>
  <si>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</si>
  <si>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</si>
  <si>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</si>
  <si>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</si>
  <si>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</si>
  <si>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</si>
  <si>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</si>
  <si>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</si>
  <si>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</si>
  <si>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</si>
  <si>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</si>
  <si>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</si>
  <si>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</si>
  <si>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</si>
  <si>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</si>
  <si>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</si>
  <si>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</si>
  <si>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</si>
  <si>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</si>
  <si>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</si>
  <si>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</si>
  <si>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</si>
  <si>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</si>
  <si>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</si>
  <si>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</si>
  <si>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</si>
  <si>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</si>
  <si>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</si>
  <si>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</si>
  <si>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</si>
  <si>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</si>
  <si>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</si>
  <si>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</si>
  <si>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</si>
  <si>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</si>
  <si>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</si>
  <si>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</si>
  <si>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</si>
  <si>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</si>
  <si>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</si>
  <si>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</si>
  <si>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</si>
  <si>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</si>
  <si>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</si>
  <si>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</si>
  <si>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</si>
  <si>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</si>
  <si>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</si>
  <si>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</si>
  <si>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</si>
  <si>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</si>
  <si>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</si>
  <si>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</si>
  <si>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</si>
  <si>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</si>
  <si>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</si>
  <si>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</si>
  <si>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</si>
  <si>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</si>
  <si>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</si>
  <si>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</si>
  <si>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</si>
  <si>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</si>
  <si>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</si>
  <si>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</si>
  <si>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</si>
  <si>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</si>
  <si>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</si>
  <si>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</si>
  <si>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</si>
  <si>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</si>
  <si>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</si>
  <si>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</si>
  <si>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</si>
  <si>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</si>
  <si>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</si>
  <si>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</si>
  <si>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</si>
  <si>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</si>
  <si>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</si>
  <si>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</si>
  <si>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</si>
  <si>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</si>
  <si>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</si>
  <si>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</si>
  <si>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</si>
  <si>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</si>
  <si>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</si>
  <si>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</si>
  <si>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</si>
  <si>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</si>
  <si>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</si>
  <si>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</si>
  <si>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</si>
  <si>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</si>
  <si>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</si>
  <si>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</si>
  <si>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</si>
  <si>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</si>
  <si>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</si>
  <si>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</si>
  <si>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</si>
  <si>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</si>
  <si>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</si>
  <si>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</si>
  <si>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</si>
  <si>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</si>
  <si>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</si>
  <si>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</si>
  <si>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</si>
  <si>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</si>
  <si>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</si>
  <si>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</si>
  <si>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</si>
  <si>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</si>
  <si>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</si>
  <si>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</si>
  <si>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</si>
  <si>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</si>
  <si>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</si>
  <si>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</si>
  <si>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</si>
  <si>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</si>
  <si>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</si>
  <si>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</si>
  <si>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</si>
  <si>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</si>
  <si>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</si>
  <si>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</si>
  <si>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</si>
  <si>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</si>
  <si>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</si>
  <si>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</si>
  <si>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</si>
  <si>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</si>
  <si>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</si>
  <si>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</si>
  <si>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</si>
  <si>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</si>
  <si>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</si>
  <si>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</si>
  <si>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</si>
  <si>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</si>
  <si>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</si>
  <si>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</si>
  <si>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</si>
  <si>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</si>
  <si>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</si>
  <si>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</si>
  <si>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</si>
  <si>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</si>
  <si>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</si>
  <si>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</si>
  <si>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</si>
  <si>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</si>
  <si>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</si>
  <si>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</si>
  <si>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</si>
  <si>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</si>
  <si>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</si>
  <si>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</si>
  <si>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</si>
  <si>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</si>
  <si>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</si>
  <si>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</si>
  <si>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</si>
  <si>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</si>
  <si>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</si>
  <si>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</si>
  <si>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</si>
  <si>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</si>
  <si>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</si>
  <si>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</si>
  <si>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</si>
  <si>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</si>
  <si>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</si>
  <si>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</si>
  <si>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</si>
  <si>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</si>
  <si>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</si>
  <si>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</si>
  <si>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</si>
  <si>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</si>
  <si>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</si>
  <si>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</si>
  <si>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</si>
  <si>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</si>
  <si>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</si>
  <si>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</si>
  <si>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</si>
  <si>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</si>
  <si>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</si>
  <si>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</si>
  <si>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</si>
  <si>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</si>
  <si>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</si>
  <si>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</si>
  <si>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</si>
  <si>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</si>
  <si>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</si>
  <si>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</si>
  <si>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</si>
  <si>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</si>
  <si>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</si>
  <si>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</si>
  <si>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</si>
  <si>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</si>
  <si>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</si>
  <si>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</si>
  <si>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</si>
  <si>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</si>
  <si>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</si>
  <si>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</si>
  <si>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</si>
  <si>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</si>
  <si>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</si>
  <si>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</si>
  <si>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</si>
  <si>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</si>
  <si>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</si>
  <si>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</si>
  <si>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</si>
  <si>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</si>
  <si>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</si>
  <si>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</si>
  <si>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</si>
  <si>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</si>
  <si>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</si>
  <si>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</si>
  <si>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</si>
  <si>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</si>
  <si>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</si>
  <si>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</si>
  <si>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</si>
  <si>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</si>
  <si>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</si>
  <si>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</si>
  <si>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</si>
  <si>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</si>
  <si>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</si>
  <si>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</si>
  <si>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</si>
  <si>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</si>
  <si>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</si>
  <si>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</si>
  <si>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</si>
  <si>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</si>
  <si>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</si>
  <si>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</si>
  <si>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</si>
  <si>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</si>
  <si>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</si>
  <si>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</si>
  <si>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</si>
  <si>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</si>
  <si>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</si>
  <si>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</si>
  <si>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</si>
  <si>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</si>
  <si>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</si>
  <si>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</si>
  <si>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</si>
  <si>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</si>
  <si>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</si>
  <si>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</si>
  <si>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</si>
  <si>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</si>
  <si>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</si>
  <si>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</si>
  <si>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</si>
  <si>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</si>
  <si>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</si>
  <si>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</si>
  <si>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</si>
  <si>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</si>
  <si>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</si>
  <si>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</si>
  <si>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</si>
  <si>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</si>
  <si>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</si>
  <si>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</si>
  <si>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</si>
  <si>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</si>
  <si>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</si>
  <si>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</si>
  <si>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</si>
  <si>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</si>
  <si>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</si>
  <si>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</si>
  <si>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</si>
  <si>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</si>
  <si>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</si>
  <si>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</si>
  <si>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</si>
  <si>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</si>
  <si>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</si>
  <si>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</si>
  <si>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</si>
  <si>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</si>
  <si>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</si>
  <si>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</si>
  <si>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</si>
  <si>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</si>
  <si>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</si>
  <si>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</si>
  <si>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</si>
  <si>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</si>
  <si>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</si>
  <si>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</si>
  <si>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</si>
  <si>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</si>
  <si>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</si>
  <si>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</si>
  <si>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</si>
  <si>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</si>
  <si>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</si>
  <si>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</si>
  <si>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</si>
  <si>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</si>
  <si>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</si>
  <si>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</si>
  <si>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</si>
  <si>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</si>
  <si>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</si>
  <si>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</si>
  <si>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</si>
  <si>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</si>
  <si>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</si>
  <si>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</si>
  <si>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</si>
  <si>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</si>
  <si>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</si>
  <si>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</si>
  <si>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</si>
  <si>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</si>
  <si>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</si>
  <si>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</si>
  <si>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</si>
  <si>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</si>
  <si>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</si>
  <si>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</si>
  <si>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</si>
  <si>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</si>
  <si>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</si>
  <si>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</si>
  <si>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</si>
  <si>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</si>
  <si>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</si>
  <si>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</si>
  <si>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</si>
  <si>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</si>
  <si>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</si>
  <si>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</si>
  <si>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</si>
  <si>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</si>
  <si>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</si>
  <si>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</si>
  <si>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</si>
  <si>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</si>
  <si>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</si>
  <si>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</si>
  <si>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</si>
  <si>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</si>
  <si>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</si>
  <si>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</si>
  <si>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</si>
  <si>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</si>
  <si>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</si>
  <si>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</si>
  <si>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</si>
  <si>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</si>
  <si>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</si>
  <si>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</si>
  <si>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</si>
  <si>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</si>
  <si>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</si>
  <si>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</si>
  <si>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</si>
  <si>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</si>
  <si>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</si>
  <si>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</si>
  <si>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</si>
  <si>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</si>
  <si>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</si>
  <si>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</si>
  <si>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</si>
  <si>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</si>
  <si>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</si>
  <si>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</si>
  <si>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</si>
  <si>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</si>
  <si>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</si>
  <si>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</si>
  <si>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</si>
  <si>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</si>
  <si>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</si>
  <si>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</si>
  <si>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</si>
  <si>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</si>
  <si>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</si>
  <si>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</si>
  <si>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</si>
  <si>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</si>
  <si>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</si>
  <si>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</si>
  <si>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</si>
  <si>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</si>
  <si>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</si>
  <si>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</si>
  <si>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</si>
  <si>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</si>
  <si>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</si>
  <si>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</si>
  <si>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</si>
  <si>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</si>
  <si>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</si>
  <si>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</si>
  <si>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</si>
  <si>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</si>
  <si>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</si>
  <si>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</si>
  <si>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</si>
  <si>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</si>
  <si>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</si>
  <si>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</si>
  <si>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</si>
  <si>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</si>
  <si>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</si>
  <si>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</si>
  <si>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</si>
  <si>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</si>
  <si>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</si>
  <si>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</si>
  <si>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</si>
  <si>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</si>
  <si>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</si>
  <si>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</si>
  <si>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</si>
  <si>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</si>
  <si>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</si>
  <si>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</si>
  <si>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</si>
  <si>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</si>
  <si>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</si>
  <si>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</si>
  <si>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</si>
  <si>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</si>
  <si>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</si>
  <si>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</si>
  <si>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</si>
  <si>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</si>
  <si>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</si>
  <si>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</si>
  <si>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</si>
  <si>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</si>
  <si>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</si>
  <si>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</si>
  <si>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</si>
  <si>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</si>
  <si>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</si>
  <si>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</si>
  <si>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</si>
  <si>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</si>
  <si>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</si>
  <si>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</si>
  <si>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</si>
  <si>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</si>
  <si>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</si>
  <si>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</si>
  <si>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</si>
  <si>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</si>
  <si>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</si>
  <si>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</si>
  <si>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</si>
  <si>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</si>
  <si>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</si>
  <si>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</si>
  <si>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</si>
  <si>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</si>
  <si>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</si>
  <si>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</si>
  <si>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</si>
  <si>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</si>
  <si>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</si>
  <si>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</si>
  <si>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</si>
  <si>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</si>
  <si>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</si>
  <si>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</si>
  <si>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</si>
  <si>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</si>
  <si>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</si>
  <si>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</si>
  <si>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</si>
  <si>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</si>
  <si>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</si>
  <si>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</si>
  <si>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</si>
  <si>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</si>
  <si>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</si>
  <si>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</si>
  <si>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</si>
  <si>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</si>
  <si>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</si>
  <si>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</si>
  <si>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</si>
  <si>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</si>
  <si>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</si>
  <si>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</si>
  <si>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</si>
  <si>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</si>
  <si>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</si>
  <si>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</si>
  <si>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</si>
  <si>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</si>
  <si>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</si>
  <si>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</si>
  <si>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</si>
  <si>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</si>
  <si>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</si>
  <si>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</si>
  <si>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</si>
  <si>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</si>
  <si>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</si>
  <si>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</si>
  <si>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</si>
  <si>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</si>
  <si>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</si>
  <si>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</si>
  <si>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</si>
  <si>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</si>
  <si>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</si>
  <si>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</si>
  <si>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</si>
  <si>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</si>
  <si>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</si>
  <si>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</si>
  <si>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</si>
  <si>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</si>
  <si>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</si>
  <si>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</si>
  <si>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</si>
  <si>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</si>
  <si>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</si>
  <si>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</si>
  <si>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</si>
  <si>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</si>
  <si>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</si>
  <si>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</si>
  <si>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</si>
  <si>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</si>
  <si>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</si>
  <si>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</si>
  <si>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</si>
  <si>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</si>
  <si>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</si>
  <si>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</si>
  <si>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</si>
  <si>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</si>
  <si>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</si>
  <si>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</si>
  <si>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</si>
  <si>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</si>
  <si>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</si>
  <si>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</si>
  <si>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</si>
  <si>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</si>
  <si>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</si>
  <si>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</si>
  <si>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</si>
  <si>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</si>
  <si>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</si>
  <si>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</si>
  <si>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</si>
  <si>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</si>
  <si>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</si>
  <si>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</si>
  <si>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</si>
  <si>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</si>
  <si>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</si>
  <si>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</si>
  <si>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</si>
  <si>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</si>
  <si>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</si>
  <si>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</si>
  <si>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</si>
  <si>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</si>
  <si>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</si>
  <si>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</si>
  <si>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</si>
  <si>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</si>
  <si>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</si>
  <si>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</si>
  <si>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</si>
  <si>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</si>
  <si>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</si>
  <si>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</si>
  <si>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</si>
  <si>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</si>
  <si>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</si>
  <si>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</si>
  <si>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</si>
  <si>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</si>
  <si>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</si>
  <si>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</si>
  <si>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</si>
  <si>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</si>
  <si>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</si>
  <si>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</si>
  <si>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</si>
  <si>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</si>
  <si>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</si>
  <si>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</si>
  <si>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</si>
  <si>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</si>
  <si>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</si>
  <si>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</si>
  <si>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</si>
  <si>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</si>
  <si>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</si>
  <si>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</si>
  <si>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</si>
  <si>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</si>
  <si>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</si>
  <si>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</si>
  <si>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</si>
  <si>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</si>
  <si>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</si>
  <si>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</si>
  <si>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</si>
  <si>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</si>
  <si>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</si>
  <si>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</si>
  <si>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</si>
  <si>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</si>
  <si>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</si>
  <si>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</si>
  <si>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</si>
  <si>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</si>
  <si>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</si>
  <si>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</si>
  <si>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</si>
  <si>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</si>
  <si>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</si>
  <si>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</si>
  <si>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</si>
  <si>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</si>
  <si>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</si>
  <si>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</si>
  <si>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</si>
  <si>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</si>
  <si>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</si>
  <si>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</si>
  <si>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</si>
  <si>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</si>
  <si>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</si>
  <si>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</si>
  <si>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</si>
  <si>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</si>
  <si>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</si>
  <si>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</si>
  <si>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</si>
  <si>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</si>
  <si>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</si>
  <si>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</si>
  <si>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</si>
  <si>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</si>
  <si>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</si>
  <si>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</si>
  <si>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</si>
  <si>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</si>
  <si>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</si>
  <si>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</si>
  <si>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</si>
  <si>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</si>
  <si>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</si>
  <si>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</si>
  <si>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</si>
  <si>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</si>
  <si>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</si>
  <si>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</si>
  <si>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</si>
  <si>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</si>
  <si>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</si>
  <si>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</si>
  <si>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</si>
  <si>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</si>
  <si>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</si>
  <si>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</si>
  <si>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</si>
  <si>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</si>
  <si>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</si>
  <si>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</si>
  <si>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</si>
  <si>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</si>
  <si>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</si>
  <si>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</si>
  <si>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</si>
  <si>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</si>
  <si>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</si>
  <si>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</si>
  <si>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</si>
  <si>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</si>
  <si>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</si>
  <si>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</si>
  <si>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</si>
  <si>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</si>
  <si>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</si>
  <si>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</si>
  <si>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</si>
  <si>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</si>
  <si>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</si>
  <si>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</si>
  <si>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</si>
  <si>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</si>
  <si>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</si>
  <si>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</si>
  <si>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</si>
  <si>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</si>
  <si>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</si>
  <si>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</si>
  <si>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</si>
  <si>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</si>
  <si>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</si>
  <si>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</si>
  <si>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</si>
  <si>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</si>
  <si>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</si>
  <si>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</si>
  <si>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</si>
  <si>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</si>
  <si>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</si>
  <si>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</si>
  <si>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</si>
  <si>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</si>
  <si>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</si>
  <si>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</si>
  <si>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</si>
  <si>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</si>
  <si>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</si>
  <si>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</si>
  <si>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</si>
  <si>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</si>
  <si>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</si>
  <si>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</si>
  <si>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</si>
  <si>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</si>
  <si>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</si>
  <si>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</si>
  <si>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</si>
  <si>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</si>
  <si>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</si>
  <si>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</si>
  <si>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</si>
  <si>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</si>
  <si>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</si>
  <si>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</si>
  <si>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</si>
  <si>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</si>
  <si>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</si>
  <si>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</si>
  <si>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</si>
  <si>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</si>
  <si>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</si>
  <si>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</si>
  <si>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</si>
  <si>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</si>
  <si>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</si>
  <si>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</si>
  <si>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</si>
  <si>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</si>
  <si>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</si>
  <si>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</si>
  <si>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</si>
  <si>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</si>
  <si>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</si>
  <si>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</si>
  <si>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</si>
  <si>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</si>
  <si>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</si>
  <si>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</si>
  <si>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</si>
  <si>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</si>
  <si>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</si>
  <si>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</si>
  <si>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</si>
  <si>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</si>
  <si>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</si>
  <si>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</si>
  <si>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</si>
  <si>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</si>
  <si>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</si>
  <si>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</si>
  <si>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</si>
  <si>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</si>
  <si>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</si>
  <si>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</si>
  <si>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</si>
  <si>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</si>
  <si>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</si>
  <si>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</si>
  <si>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</si>
  <si>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</si>
  <si>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</si>
  <si>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</si>
  <si>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</si>
  <si>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</si>
  <si>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</si>
  <si>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</si>
  <si>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</si>
  <si>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</si>
  <si>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</si>
  <si>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</si>
  <si>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</si>
  <si>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</si>
  <si>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</si>
  <si>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</si>
  <si>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</si>
  <si>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</si>
  <si>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</si>
  <si>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</si>
  <si>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</si>
  <si>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</si>
  <si>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</si>
  <si>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</si>
  <si>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</si>
  <si>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</si>
  <si>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</si>
  <si>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</si>
  <si>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</si>
  <si>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</si>
  <si>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</si>
  <si>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</si>
  <si>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</si>
  <si>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</si>
  <si>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</si>
  <si>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</si>
  <si>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</si>
  <si>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</si>
  <si>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</si>
  <si>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</si>
  <si>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</si>
  <si>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</si>
  <si>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</si>
  <si>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</si>
  <si>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</si>
  <si>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</si>
  <si>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</si>
  <si>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</si>
  <si>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</si>
  <si>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</si>
  <si>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</si>
  <si>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</si>
  <si>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</si>
  <si>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</si>
  <si>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</si>
  <si>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</si>
  <si>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</si>
  <si>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</si>
  <si>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</si>
  <si>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</si>
  <si>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</si>
  <si>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</si>
  <si>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</si>
  <si>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</si>
  <si>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</si>
  <si>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</si>
  <si>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</si>
  <si>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</si>
  <si>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</si>
  <si>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</si>
  <si>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</si>
  <si>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</si>
  <si>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</si>
  <si>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</si>
  <si>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</si>
  <si>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</si>
  <si>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</si>
  <si>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</si>
  <si>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</si>
  <si>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</si>
  <si>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</si>
  <si>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</si>
  <si>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</si>
  <si>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</si>
  <si>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</si>
  <si>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</si>
  <si>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</si>
  <si>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</si>
  <si>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</si>
  <si>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</si>
  <si>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</si>
  <si>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</si>
  <si>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</si>
  <si>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</si>
  <si>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</si>
  <si>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</si>
  <si>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</si>
  <si>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</si>
  <si>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</si>
  <si>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</si>
  <si>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</si>
  <si>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</si>
  <si>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</si>
  <si>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</si>
  <si>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</si>
  <si>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</si>
  <si>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</si>
  <si>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</si>
  <si>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</si>
  <si>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</si>
  <si>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</si>
  <si>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</si>
  <si>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</si>
  <si>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</si>
  <si>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</si>
  <si>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</si>
  <si>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</si>
  <si>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</si>
  <si>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</si>
  <si>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</si>
  <si>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</si>
  <si>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</si>
  <si>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</si>
  <si>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</si>
  <si>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</si>
  <si>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</si>
  <si>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</si>
  <si>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</si>
  <si>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</si>
  <si>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</si>
  <si>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</si>
  <si>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</si>
  <si>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</si>
  <si>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</si>
  <si>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</si>
  <si>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</si>
  <si>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</si>
  <si>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</si>
  <si>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</si>
  <si>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</si>
  <si>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</si>
  <si>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</si>
  <si>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</si>
  <si>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</si>
  <si>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</si>
  <si>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</si>
  <si>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</si>
  <si>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</si>
  <si>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</si>
  <si>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</si>
  <si>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</si>
  <si>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</si>
  <si>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</si>
  <si>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</si>
  <si>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</si>
  <si>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</si>
  <si>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</si>
  <si>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</si>
  <si>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</si>
  <si>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</si>
  <si>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</si>
  <si>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</si>
  <si>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</si>
  <si>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</si>
  <si>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</si>
  <si>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</si>
  <si>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</si>
  <si>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</si>
  <si>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</si>
  <si>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</si>
  <si>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</si>
  <si>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</si>
  <si>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</si>
  <si>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</si>
  <si>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</si>
  <si>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</si>
  <si>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</si>
  <si>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</si>
  <si>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</si>
  <si>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</si>
  <si>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</si>
  <si>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</si>
  <si>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</si>
  <si>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</si>
  <si>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</si>
  <si>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</si>
  <si>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</si>
  <si>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</si>
  <si>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</si>
  <si>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</si>
  <si>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</si>
  <si>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</si>
  <si>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</si>
  <si>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</si>
  <si>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</si>
  <si>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</si>
  <si>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</si>
  <si>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</si>
  <si>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</si>
  <si>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</si>
  <si>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</si>
  <si>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</si>
  <si>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</si>
  <si>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</si>
  <si>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</si>
  <si>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</si>
  <si>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</si>
  <si>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</si>
  <si>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</si>
  <si>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</si>
  <si>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</si>
  <si>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</si>
  <si>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</si>
  <si>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</si>
  <si>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</si>
  <si>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</si>
  <si>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</si>
  <si>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</si>
  <si>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</si>
  <si>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</si>
  <si>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</si>
  <si>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</si>
  <si>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</si>
  <si>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</si>
  <si>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</si>
  <si>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</si>
  <si>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</si>
  <si>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</si>
  <si>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</si>
  <si>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</si>
  <si>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</si>
  <si>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</si>
  <si>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</si>
  <si>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</si>
  <si>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</si>
  <si>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</si>
  <si>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</si>
  <si>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</si>
  <si>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</si>
  <si>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</si>
  <si>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</si>
  <si>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</si>
  <si>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</si>
  <si>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</si>
  <si>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</si>
  <si>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</si>
  <si>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</si>
  <si>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</si>
  <si>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</si>
  <si>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</si>
  <si>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</si>
  <si>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</si>
  <si>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</si>
  <si>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</si>
  <si>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</si>
  <si>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</si>
  <si>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</si>
  <si>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</si>
  <si>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</si>
  <si>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</si>
  <si>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</si>
  <si>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</si>
  <si>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</si>
  <si>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</si>
  <si>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</si>
  <si>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</si>
  <si>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</si>
  <si>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</si>
  <si>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</si>
  <si>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</si>
  <si>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</si>
  <si>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</si>
  <si>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</si>
  <si>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</si>
  <si>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</si>
  <si>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</si>
  <si>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</si>
  <si>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</si>
  <si>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</si>
  <si>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</si>
  <si>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</si>
  <si>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</si>
  <si>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</si>
  <si>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</si>
  <si>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</si>
  <si>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</si>
  <si>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</si>
  <si>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</si>
  <si>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</si>
  <si>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</si>
  <si>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</si>
  <si>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</si>
  <si>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</si>
  <si>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</si>
  <si>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</si>
  <si>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</si>
  <si>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</si>
  <si>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</si>
  <si>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</si>
  <si>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</si>
  <si>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</si>
  <si>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</si>
  <si>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</si>
  <si>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</si>
  <si>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</si>
  <si>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</si>
  <si>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</si>
  <si>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</si>
  <si>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</si>
  <si>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</si>
  <si>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</si>
  <si>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</si>
  <si>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</si>
  <si>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</si>
  <si>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</si>
  <si>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</si>
  <si>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</si>
  <si>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</si>
  <si>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</si>
  <si>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</si>
  <si>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</si>
  <si>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</si>
  <si>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</si>
  <si>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</si>
  <si>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</si>
  <si>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</si>
  <si>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</si>
  <si>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</si>
  <si>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</si>
  <si>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</si>
  <si>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</si>
  <si>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</si>
  <si>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</si>
  <si>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</si>
  <si>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</si>
  <si>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</si>
  <si>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</si>
  <si>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</si>
  <si>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</si>
  <si>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</si>
  <si>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</si>
  <si>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</si>
  <si>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</si>
  <si>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</si>
  <si>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</si>
  <si>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</si>
  <si>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</si>
  <si>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</si>
  <si>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</si>
  <si>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</si>
  <si>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</si>
  <si>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</si>
  <si>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</si>
  <si>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</si>
  <si>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</si>
  <si>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</si>
  <si>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</si>
  <si>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</si>
  <si>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</si>
  <si>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</si>
  <si>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</si>
  <si>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</si>
  <si>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</si>
  <si>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</si>
  <si>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</si>
  <si>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</si>
  <si>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</si>
  <si>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</si>
  <si>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</si>
  <si>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</si>
  <si>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</si>
  <si>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</si>
  <si>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</si>
  <si>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</si>
  <si>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</si>
  <si>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</si>
  <si>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</si>
  <si>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</si>
  <si>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</si>
  <si>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</si>
  <si>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</si>
  <si>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</si>
  <si>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</si>
  <si>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</si>
  <si>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</si>
  <si>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</si>
  <si>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</si>
  <si>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</si>
  <si>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</si>
  <si>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</si>
  <si>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</si>
  <si>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</si>
  <si>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</si>
  <si>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</si>
  <si>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</si>
  <si>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</si>
  <si>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</si>
  <si>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</si>
  <si>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</si>
  <si>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</si>
  <si>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</si>
  <si>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</si>
  <si>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</si>
  <si>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</si>
  <si>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</si>
  <si>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</si>
  <si>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</si>
  <si>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</si>
  <si>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</si>
  <si>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</si>
  <si>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</si>
  <si>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</si>
  <si>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</si>
  <si>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</si>
  <si>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</si>
  <si>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</si>
  <si>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</si>
  <si>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</si>
  <si>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</si>
  <si>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</si>
  <si>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</si>
  <si>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</si>
  <si>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</si>
  <si>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</si>
  <si>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</si>
  <si>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</si>
  <si>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</si>
  <si>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</si>
  <si>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</si>
  <si>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</si>
  <si>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</si>
  <si>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</si>
  <si>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</si>
  <si>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</si>
  <si>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</si>
  <si>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</si>
  <si>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</si>
  <si>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</si>
  <si>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</si>
  <si>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</si>
  <si>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</si>
  <si>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</si>
  <si>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</si>
  <si>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</si>
  <si>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</si>
  <si>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</si>
  <si>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</si>
  <si>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</si>
  <si>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</si>
  <si>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</si>
  <si>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</si>
  <si>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</si>
  <si>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</si>
  <si>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</si>
  <si>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</si>
  <si>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</si>
  <si>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</si>
  <si>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</si>
  <si>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</si>
  <si>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</si>
  <si>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</si>
  <si>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</si>
  <si>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</si>
  <si>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</si>
  <si>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</si>
  <si>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</si>
  <si>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</si>
  <si>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</si>
  <si>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</si>
  <si>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</si>
  <si>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</si>
  <si>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</si>
  <si>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</si>
  <si>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</si>
  <si>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</si>
  <si>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</si>
  <si>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</si>
  <si>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</si>
  <si>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</si>
  <si>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</si>
  <si>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</si>
  <si>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</si>
  <si>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</si>
  <si>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</si>
  <si>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</si>
  <si>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</si>
  <si>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</si>
  <si>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</si>
  <si>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</si>
  <si>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</si>
  <si>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</si>
  <si>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</si>
  <si>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</si>
  <si>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</si>
  <si>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</si>
  <si>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</si>
  <si>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</si>
  <si>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</si>
  <si>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</si>
  <si>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</si>
  <si>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</si>
  <si>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</si>
  <si>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</si>
  <si>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</si>
  <si>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</si>
  <si>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</si>
  <si>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</si>
  <si>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</si>
  <si>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</si>
  <si>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</si>
  <si>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</si>
  <si>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</si>
  <si>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</si>
  <si>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</si>
  <si>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</si>
  <si>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</si>
  <si>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</si>
  <si>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</si>
  <si>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</si>
  <si>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</si>
  <si>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</si>
  <si>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</si>
  <si>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</si>
  <si>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</si>
  <si>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</si>
  <si>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</si>
  <si>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</si>
  <si>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</si>
  <si>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</si>
  <si>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</si>
  <si>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</si>
  <si>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</si>
  <si>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</si>
  <si>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</si>
  <si>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</si>
  <si>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</si>
  <si>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</si>
  <si>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</si>
  <si>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</si>
  <si>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</si>
  <si>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</si>
  <si>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</si>
  <si>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</si>
  <si>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</si>
  <si>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</si>
  <si>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</si>
  <si>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</si>
  <si>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</si>
  <si>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</si>
  <si>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</si>
  <si>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</si>
  <si>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</si>
  <si>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</si>
  <si>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</si>
  <si>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</si>
  <si>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</si>
  <si>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</si>
  <si>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</si>
  <si>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</si>
  <si>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</si>
  <si>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</si>
  <si>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</si>
  <si>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</si>
  <si>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</si>
  <si>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</si>
  <si>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</si>
  <si>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</si>
  <si>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</si>
  <si>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</si>
  <si>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</si>
  <si>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</si>
  <si>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</si>
  <si>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</si>
  <si>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</si>
  <si>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</si>
  <si>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</si>
  <si>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</si>
  <si>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</si>
  <si>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</si>
  <si>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</si>
  <si>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</si>
  <si>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</si>
  <si>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</si>
  <si>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</si>
  <si>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</si>
  <si>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</si>
  <si>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</si>
  <si>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</si>
  <si>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</si>
  <si>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</si>
  <si>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</si>
  <si>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</si>
  <si>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</si>
  <si>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</si>
  <si>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</si>
  <si>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</si>
  <si>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</si>
  <si>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</si>
  <si>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</si>
  <si>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</si>
  <si>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</si>
  <si>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</si>
  <si>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</si>
  <si>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</si>
  <si>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</si>
  <si>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</si>
  <si>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</si>
  <si>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</si>
  <si>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</si>
  <si>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</si>
  <si>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</si>
  <si>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</si>
  <si>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</si>
  <si>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</si>
  <si>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</si>
  <si>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</si>
  <si>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</si>
  <si>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</si>
  <si>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</si>
  <si>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</si>
  <si>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</si>
  <si>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</si>
  <si>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</si>
  <si>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</si>
  <si>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</si>
  <si>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</si>
  <si>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</si>
  <si>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</si>
  <si>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</si>
  <si>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</si>
  <si>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</si>
  <si>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</si>
  <si>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</si>
  <si>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</si>
  <si>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</si>
  <si>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</si>
  <si>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</si>
  <si>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</si>
  <si>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</si>
  <si>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</si>
  <si>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</si>
  <si>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</si>
  <si>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</si>
  <si>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</si>
  <si>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</si>
  <si>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</si>
  <si>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</si>
  <si>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</si>
  <si>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</si>
  <si>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</si>
  <si>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</si>
  <si>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</si>
  <si>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</si>
  <si>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</si>
  <si>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</si>
  <si>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</si>
  <si>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</si>
  <si>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</si>
  <si>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</si>
  <si>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</si>
  <si>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</si>
  <si>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</si>
  <si>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</si>
  <si>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</si>
  <si>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</si>
  <si>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</si>
  <si>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</si>
  <si>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</si>
  <si>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</si>
  <si>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</si>
  <si>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</si>
  <si>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</si>
  <si>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</si>
  <si>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</si>
  <si>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</si>
  <si>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</si>
  <si>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</si>
  <si>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</si>
  <si>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</si>
  <si>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</si>
  <si>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</si>
  <si>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</si>
  <si>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</si>
  <si>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</si>
  <si>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</si>
  <si>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</si>
  <si>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</si>
  <si>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</si>
  <si>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</si>
  <si>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</si>
  <si>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</si>
  <si>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</si>
  <si>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</si>
  <si>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</si>
  <si>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</si>
  <si>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</si>
  <si>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</si>
  <si>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</si>
  <si>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</si>
  <si>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</si>
  <si>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</si>
  <si>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</si>
  <si>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</si>
  <si>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</si>
  <si>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</si>
  <si>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</si>
  <si>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</si>
  <si>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</si>
  <si>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</si>
  <si>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</si>
  <si>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</si>
  <si>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</si>
  <si>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</si>
  <si>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</si>
  <si>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</si>
  <si>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</si>
  <si>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</si>
  <si>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</si>
  <si>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</si>
  <si>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</si>
  <si>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</si>
  <si>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</si>
  <si>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</si>
  <si>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</si>
  <si>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</si>
  <si>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</si>
  <si>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</si>
  <si>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</si>
  <si>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</si>
  <si>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</si>
  <si>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</si>
  <si>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</si>
  <si>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</si>
  <si>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</si>
  <si>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</si>
  <si>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</si>
  <si>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</si>
  <si>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</si>
  <si>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</si>
  <si>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</si>
  <si>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</si>
  <si>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</si>
  <si>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</si>
  <si>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</si>
  <si>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</si>
  <si>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</si>
  <si>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</si>
  <si>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</si>
  <si>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</si>
  <si>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</si>
  <si>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</si>
  <si>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</si>
  <si>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</si>
  <si>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</si>
  <si>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</si>
  <si>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</si>
  <si>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</si>
  <si>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</si>
  <si>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</si>
  <si>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</si>
  <si>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</si>
  <si>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</si>
  <si>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</si>
  <si>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</si>
  <si>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</si>
  <si>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</si>
  <si>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</si>
  <si>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</si>
  <si>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</si>
  <si>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</si>
  <si>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</si>
  <si>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</si>
  <si>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</si>
  <si>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</si>
  <si>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</si>
  <si>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</si>
  <si>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</si>
  <si>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</si>
  <si>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</si>
  <si>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</si>
  <si>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</si>
  <si>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</si>
  <si>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</si>
  <si>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</si>
  <si>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</si>
  <si>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</si>
  <si>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</si>
  <si>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</si>
  <si>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</si>
  <si>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</si>
  <si>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</si>
  <si>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</si>
  <si>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</si>
  <si>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</si>
  <si>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</si>
  <si>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</si>
  <si>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</si>
  <si>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</si>
  <si>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</si>
  <si>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</si>
  <si>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</si>
  <si>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</si>
  <si>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</si>
  <si>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</si>
  <si>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</si>
  <si>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</si>
  <si>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</si>
  <si>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</si>
  <si>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</si>
  <si>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</si>
  <si>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</si>
  <si>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</si>
  <si>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</si>
  <si>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</si>
  <si>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</si>
  <si>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</si>
  <si>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</si>
  <si>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</si>
  <si>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</si>
  <si>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</si>
  <si>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</si>
  <si>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</si>
  <si>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</si>
  <si>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</si>
  <si>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</si>
  <si>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</si>
  <si>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</si>
  <si>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</si>
  <si>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</si>
  <si>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</si>
  <si>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</si>
  <si>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</si>
  <si>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</si>
  <si>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</si>
  <si>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</si>
  <si>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</si>
  <si>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</si>
  <si>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</si>
  <si>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</si>
  <si>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</si>
  <si>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</si>
  <si>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</si>
  <si>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</si>
  <si>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</si>
  <si>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</si>
  <si>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</si>
  <si>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</si>
  <si>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</si>
  <si>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</si>
  <si>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</si>
  <si>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</si>
  <si>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</si>
  <si>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</si>
  <si>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</si>
  <si>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</si>
  <si>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</si>
  <si>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</si>
  <si>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</si>
  <si>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</si>
  <si>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</si>
  <si>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</si>
  <si>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</si>
  <si>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</si>
  <si>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</si>
  <si>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</si>
  <si>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</si>
  <si>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</si>
  <si>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</si>
  <si>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</si>
  <si>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</si>
  <si>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</si>
  <si>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</si>
  <si>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</si>
  <si>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</si>
  <si>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</si>
  <si>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</si>
  <si>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</si>
  <si>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</si>
  <si>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</si>
  <si>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</si>
  <si>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</si>
  <si>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</si>
  <si>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</si>
  <si>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</si>
  <si>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</si>
  <si>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</si>
  <si>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</si>
  <si>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</si>
  <si>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</si>
  <si>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</si>
  <si>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</si>
  <si>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</si>
  <si>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</si>
  <si>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</si>
  <si>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</si>
  <si>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</si>
  <si>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</si>
  <si>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</si>
  <si>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</si>
  <si>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</si>
  <si>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</si>
  <si>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</si>
  <si>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</si>
  <si>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</si>
  <si>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</si>
  <si>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</si>
  <si>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</si>
  <si>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</si>
  <si>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</si>
  <si>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</si>
  <si>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</si>
  <si>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</si>
  <si>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</si>
  <si>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</si>
  <si>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</si>
  <si>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</si>
  <si>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</si>
  <si>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</si>
  <si>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</si>
  <si>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</si>
  <si>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</si>
  <si>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</si>
  <si>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</si>
  <si>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</si>
  <si>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</si>
  <si>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</si>
  <si>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</si>
  <si>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</si>
  <si>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</si>
  <si>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</si>
  <si>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</si>
  <si>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</si>
  <si>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</si>
  <si>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</si>
  <si>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</si>
  <si>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</si>
  <si>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</si>
  <si>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</si>
  <si>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</si>
  <si>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</si>
  <si>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</si>
  <si>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</si>
  <si>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</si>
  <si>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</si>
  <si>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</si>
  <si>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</si>
  <si>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</si>
  <si>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</si>
  <si>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</si>
  <si>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</si>
  <si>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</si>
  <si>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</si>
  <si>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</si>
  <si>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</si>
  <si>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</si>
  <si>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</si>
  <si>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</si>
  <si>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</si>
  <si>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</si>
  <si>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</si>
  <si>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</si>
  <si>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</si>
  <si>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</si>
  <si>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</si>
  <si>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</si>
  <si>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</si>
  <si>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</si>
  <si>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</si>
  <si>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</si>
  <si>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</si>
  <si>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</si>
  <si>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</si>
  <si>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</si>
  <si>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</si>
  <si>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</si>
  <si>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</si>
  <si>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</si>
  <si>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</si>
  <si>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</si>
  <si>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</si>
  <si>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</si>
  <si>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</si>
  <si>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</si>
  <si>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</si>
  <si>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</si>
  <si>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</si>
  <si>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</si>
  <si>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</si>
  <si>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</si>
  <si>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</si>
  <si>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</si>
  <si>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</si>
  <si>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</si>
  <si>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</si>
  <si>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</si>
  <si>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</si>
  <si>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</si>
  <si>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</si>
  <si>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</si>
  <si>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</si>
  <si>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</si>
  <si>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</si>
  <si>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</si>
  <si>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</si>
  <si>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</si>
  <si>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</si>
  <si>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</si>
  <si>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</si>
  <si>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</si>
  <si>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</si>
  <si>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</si>
  <si>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</si>
  <si>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</si>
  <si>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</si>
  <si>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</si>
  <si>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</si>
  <si>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</si>
  <si>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</si>
  <si>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</si>
  <si>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</si>
  <si>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</si>
  <si>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</si>
  <si>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</si>
  <si>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</si>
  <si>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</si>
  <si>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</si>
  <si>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</si>
  <si>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</si>
  <si>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</si>
  <si>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</si>
  <si>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</si>
  <si>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</si>
  <si>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</si>
  <si>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</si>
  <si>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</si>
  <si>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</si>
  <si>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</si>
  <si>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</si>
  <si>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</si>
  <si>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</si>
  <si>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</si>
  <si>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</si>
  <si>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</si>
  <si>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</si>
  <si>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</si>
  <si>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</si>
  <si>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</si>
  <si>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</si>
  <si>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</si>
  <si>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</si>
  <si>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</si>
  <si>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</si>
  <si>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</si>
  <si>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</si>
  <si>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</si>
  <si>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</si>
  <si>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</si>
  <si>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</si>
  <si>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</si>
  <si>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</si>
  <si>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</si>
  <si>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</si>
  <si>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</si>
  <si>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</si>
  <si>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</si>
  <si>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</si>
  <si>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</si>
  <si>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</si>
  <si>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</si>
  <si>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</si>
  <si>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</si>
  <si>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</si>
  <si>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</si>
  <si>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</si>
  <si>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</si>
  <si>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</si>
  <si>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</si>
  <si>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</si>
  <si>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</si>
  <si>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</si>
  <si>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</si>
  <si>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</si>
  <si>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</si>
  <si>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</si>
  <si>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</si>
  <si>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</si>
  <si>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</si>
  <si>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</si>
  <si>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</si>
  <si>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</si>
  <si>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</si>
  <si>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</si>
  <si>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</si>
  <si>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</si>
  <si>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</si>
  <si>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</si>
  <si>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</si>
  <si>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</si>
  <si>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</si>
  <si>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</si>
  <si>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</si>
  <si>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</si>
  <si>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</si>
  <si>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</si>
  <si>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</si>
  <si>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</si>
  <si>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</si>
  <si>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</si>
  <si>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</si>
  <si>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</si>
  <si>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</si>
  <si>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</si>
  <si>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</si>
  <si>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</si>
  <si>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</si>
  <si>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</si>
  <si>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</si>
  <si>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</si>
  <si>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</si>
  <si>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</si>
  <si>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</si>
  <si>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</si>
  <si>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</si>
  <si>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</si>
  <si>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</si>
  <si>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</si>
  <si>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</si>
  <si>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</si>
  <si>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</si>
  <si>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</si>
  <si>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</si>
  <si>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</si>
  <si>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</si>
  <si>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</si>
  <si>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</si>
  <si>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</si>
  <si>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</si>
  <si>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</si>
  <si>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</si>
  <si>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</si>
  <si>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</si>
  <si>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</si>
  <si>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</si>
  <si>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</si>
  <si>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</si>
  <si>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</si>
  <si>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</si>
  <si>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</si>
  <si>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</si>
  <si>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</si>
  <si>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</si>
  <si>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</si>
  <si>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</si>
  <si>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</si>
  <si>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</si>
  <si>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</si>
  <si>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</si>
  <si>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</si>
  <si>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</si>
  <si>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</si>
  <si>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</si>
  <si>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</si>
  <si>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</si>
  <si>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</si>
  <si>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</si>
  <si>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</si>
  <si>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</si>
  <si>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</si>
  <si>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</si>
  <si>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</si>
  <si>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</si>
  <si>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</si>
  <si>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</si>
  <si>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</si>
  <si>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</si>
  <si>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</si>
  <si>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</si>
  <si>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</si>
  <si>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</si>
  <si>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</si>
  <si>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</si>
  <si>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</si>
  <si>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</si>
  <si>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</si>
  <si>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</si>
  <si>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</si>
  <si>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</si>
  <si>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</si>
  <si>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</si>
  <si>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</si>
  <si>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</si>
  <si>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</si>
  <si>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</si>
  <si>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</si>
  <si>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</si>
  <si>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</si>
  <si>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</si>
  <si>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</si>
  <si>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</si>
  <si>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</si>
  <si>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</si>
  <si>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</si>
  <si>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</si>
  <si>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</si>
  <si>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</si>
  <si>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</si>
  <si>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</si>
  <si>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</si>
  <si>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</si>
  <si>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</si>
  <si>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</si>
  <si>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</si>
  <si>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</si>
  <si>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</si>
  <si>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</si>
  <si>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</si>
  <si>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</si>
  <si>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</si>
  <si>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</si>
  <si>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</si>
  <si>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</si>
  <si>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</si>
  <si>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</si>
  <si>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</si>
  <si>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</si>
  <si>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</si>
  <si>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</si>
  <si>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</si>
  <si>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</si>
  <si>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</si>
  <si>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</si>
  <si>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</si>
  <si>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</si>
  <si>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</si>
  <si>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</si>
  <si>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</si>
  <si>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</si>
  <si>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</si>
  <si>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</si>
  <si>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</si>
  <si>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</si>
  <si>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</si>
  <si>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</si>
  <si>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</si>
  <si>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</si>
  <si>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</si>
  <si>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</si>
  <si>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</si>
  <si>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</si>
  <si>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</si>
  <si>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</si>
  <si>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</si>
  <si>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</si>
  <si>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</si>
  <si>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</si>
  <si>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</si>
  <si>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</si>
  <si>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</si>
  <si>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</si>
  <si>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</si>
  <si>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</si>
  <si>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</si>
  <si>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</si>
  <si>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</si>
  <si>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</si>
  <si>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</si>
  <si>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</si>
  <si>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</si>
  <si>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</si>
  <si>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</si>
  <si>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</si>
  <si>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</si>
  <si>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</si>
  <si>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</si>
  <si>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</si>
  <si>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</si>
  <si>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</si>
  <si>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</si>
  <si>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</si>
  <si>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</si>
  <si>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</si>
  <si>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</si>
  <si>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</si>
  <si>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</si>
  <si>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</si>
  <si>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</si>
  <si>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</si>
  <si>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</si>
  <si>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</si>
  <si>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</si>
  <si>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</si>
  <si>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</si>
  <si>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</si>
  <si>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</si>
  <si>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</si>
  <si>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</si>
  <si>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</si>
  <si>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</si>
  <si>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</si>
  <si>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</si>
  <si>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</si>
  <si>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</si>
  <si>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</si>
  <si>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</si>
  <si>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</si>
  <si>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</si>
  <si>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</si>
  <si>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</si>
  <si>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</si>
  <si>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</si>
  <si>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</si>
  <si>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</si>
  <si>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</si>
  <si>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</si>
  <si>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</si>
  <si>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</si>
  <si>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</si>
  <si>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</si>
  <si>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</si>
  <si>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</si>
  <si>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</si>
  <si>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</si>
  <si>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</si>
  <si>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</si>
  <si>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</si>
  <si>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</si>
  <si>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</si>
  <si>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</si>
  <si>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</si>
  <si>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</si>
  <si>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</si>
  <si>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</si>
  <si>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</si>
  <si>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</si>
  <si>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</si>
  <si>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</si>
  <si>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</si>
  <si>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</si>
  <si>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</si>
  <si>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</si>
  <si>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</si>
  <si>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</si>
  <si>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</si>
  <si>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</si>
  <si>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</si>
  <si>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</si>
  <si>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</si>
  <si>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</si>
  <si>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</si>
  <si>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</si>
  <si>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</si>
  <si>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</si>
  <si>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</si>
  <si>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</si>
  <si>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</si>
  <si>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</si>
  <si>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</si>
  <si>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</si>
  <si>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</si>
  <si>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</si>
  <si>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</si>
  <si>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</si>
  <si>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</si>
  <si>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</si>
  <si>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</si>
  <si>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</si>
  <si>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</si>
  <si>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</si>
  <si>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</si>
  <si>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</si>
  <si>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</si>
  <si>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</si>
  <si>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</si>
  <si>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</si>
  <si>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</si>
  <si>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</si>
  <si>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</si>
  <si>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</si>
  <si>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</si>
  <si>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</si>
  <si>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</si>
  <si>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</si>
  <si>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</si>
  <si>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</si>
  <si>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</si>
  <si>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</si>
  <si>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</si>
  <si>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</si>
  <si>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</si>
  <si>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</si>
  <si>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</si>
  <si>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</si>
  <si>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</si>
  <si>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</si>
  <si>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</si>
  <si>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</si>
  <si>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</si>
  <si>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</si>
  <si>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</si>
  <si>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</si>
  <si>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</si>
  <si>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</si>
  <si>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</si>
  <si>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</si>
  <si>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</si>
  <si>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</si>
  <si>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</si>
  <si>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</si>
  <si>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</si>
  <si>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</si>
  <si>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</si>
  <si>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</si>
  <si>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</si>
  <si>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</si>
  <si>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</si>
  <si>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</si>
  <si>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</si>
  <si>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</si>
  <si>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</si>
  <si>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</si>
  <si>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</si>
  <si>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</si>
  <si>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</si>
  <si>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</si>
  <si>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</si>
  <si>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</si>
  <si>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</si>
  <si>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</si>
  <si>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</si>
  <si>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</si>
  <si>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</si>
  <si>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</si>
  <si>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</si>
  <si>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</si>
  <si>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</si>
  <si>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</si>
  <si>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</si>
  <si>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</si>
  <si>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</si>
  <si>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</si>
  <si>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</si>
  <si>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</si>
  <si>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</si>
  <si>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</si>
  <si>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</si>
  <si>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</si>
  <si>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</si>
  <si>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</si>
  <si>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</si>
  <si>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</si>
  <si>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</si>
  <si>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</si>
  <si>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</si>
  <si>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</si>
  <si>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</si>
  <si>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</si>
  <si>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</si>
  <si>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</si>
  <si>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</si>
  <si>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</si>
  <si>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</si>
  <si>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</si>
  <si>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</si>
  <si>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</si>
  <si>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</si>
  <si>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</si>
  <si>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</si>
  <si>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</si>
  <si>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</si>
  <si>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</si>
  <si>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</si>
  <si>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</si>
  <si>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</si>
  <si>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</si>
  <si>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</si>
  <si>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</si>
  <si>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</si>
  <si>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</si>
  <si>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</si>
  <si>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</si>
  <si>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</si>
  <si>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</si>
  <si>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</si>
  <si>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</si>
  <si>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</si>
  <si>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</si>
  <si>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</si>
  <si>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</si>
  <si>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</si>
  <si>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</si>
  <si>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</si>
  <si>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</si>
  <si>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</si>
  <si>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</si>
  <si>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</si>
  <si>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</si>
  <si>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</si>
  <si>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</si>
  <si>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</si>
  <si>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</si>
  <si>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</si>
  <si>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</si>
  <si>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</si>
  <si>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</si>
  <si>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</si>
  <si>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</si>
  <si>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</si>
  <si>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</si>
  <si>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</si>
  <si>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</si>
  <si>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</si>
  <si>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</si>
  <si>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</si>
  <si>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</si>
  <si>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</si>
  <si>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</si>
  <si>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</si>
  <si>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</si>
  <si>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</si>
  <si>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</si>
  <si>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</si>
  <si>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</si>
  <si>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</si>
  <si>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</si>
  <si>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</si>
  <si>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</si>
  <si>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</si>
  <si>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</si>
  <si>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</si>
  <si>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</si>
  <si>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</si>
  <si>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</si>
  <si>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</si>
  <si>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</si>
  <si>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</si>
  <si>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</si>
  <si>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</si>
  <si>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</si>
  <si>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</si>
  <si>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</si>
  <si>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</si>
  <si>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</si>
  <si>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</si>
  <si>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</si>
  <si>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</si>
  <si>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</si>
  <si>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</si>
  <si>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</si>
  <si>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</si>
  <si>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</si>
  <si>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</si>
  <si>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</si>
  <si>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</si>
  <si>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</si>
  <si>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</si>
  <si>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</si>
  <si>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</si>
  <si>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</si>
  <si>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</si>
  <si>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</si>
  <si>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</si>
  <si>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</si>
  <si>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</si>
  <si>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</si>
  <si>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</si>
  <si>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</si>
  <si>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</si>
  <si>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</si>
  <si>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</si>
  <si>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</si>
  <si>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</si>
  <si>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</si>
  <si>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</si>
  <si>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</si>
  <si>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</si>
  <si>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</si>
  <si>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</si>
  <si>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</si>
  <si>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</si>
  <si>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</si>
  <si>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</si>
  <si>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</si>
  <si>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</si>
  <si>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</si>
  <si>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</si>
  <si>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</si>
  <si>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</si>
  <si>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</si>
  <si>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</si>
  <si>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</si>
  <si>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</si>
  <si>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</si>
  <si>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</si>
  <si>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</si>
  <si>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</si>
  <si>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</si>
  <si>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</si>
  <si>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</si>
  <si>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</si>
  <si>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</si>
  <si>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</si>
  <si>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</si>
  <si>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</si>
  <si>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</si>
  <si>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</si>
  <si>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</si>
  <si>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</si>
  <si>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</si>
  <si>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</si>
  <si>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</si>
  <si>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</si>
  <si>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</si>
  <si>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</si>
  <si>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</si>
  <si>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</si>
  <si>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</si>
  <si>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</si>
  <si>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</si>
  <si>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</si>
  <si>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</si>
  <si>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</si>
  <si>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</si>
  <si>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</si>
  <si>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</si>
  <si>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</si>
  <si>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</si>
  <si>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</si>
  <si>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</si>
  <si>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</si>
  <si>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</si>
  <si>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</si>
  <si>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</si>
  <si>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</si>
  <si>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</si>
  <si>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</si>
  <si>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</si>
  <si>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</si>
  <si>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</si>
  <si>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</si>
  <si>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</si>
  <si>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</si>
  <si>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</si>
  <si>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</si>
  <si>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</si>
  <si>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</si>
  <si>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</si>
  <si>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</si>
  <si>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</si>
  <si>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</si>
  <si>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</si>
  <si>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</si>
  <si>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</si>
  <si>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</si>
  <si>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</si>
  <si>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</si>
  <si>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</si>
  <si>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</si>
  <si>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</si>
  <si>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</si>
  <si>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</si>
  <si>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</si>
  <si>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</si>
  <si>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</si>
  <si>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</si>
  <si>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</si>
  <si>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</si>
  <si>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</si>
  <si>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</si>
  <si>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</si>
  <si>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</si>
  <si>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</si>
  <si>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</si>
  <si>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</si>
  <si>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</si>
  <si>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</si>
  <si>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</si>
  <si>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</si>
  <si>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</si>
  <si>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</si>
  <si>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</si>
  <si>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</si>
  <si>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</si>
  <si>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</si>
  <si>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</si>
  <si>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</si>
  <si>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</si>
  <si>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</si>
  <si>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</si>
  <si>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</si>
  <si>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</si>
  <si>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</si>
  <si>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</si>
  <si>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</si>
  <si>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</si>
  <si>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</si>
  <si>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</si>
  <si>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</si>
  <si>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</si>
  <si>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</si>
  <si>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</si>
  <si>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</si>
  <si>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</si>
  <si>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</si>
  <si>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</si>
  <si>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</si>
  <si>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</si>
  <si>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</si>
  <si>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</si>
  <si>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</si>
  <si>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</si>
  <si>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</si>
  <si>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</si>
  <si>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</si>
  <si>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</si>
  <si>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</si>
  <si>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</si>
  <si>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</si>
  <si>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</si>
  <si>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</si>
  <si>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</si>
  <si>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</si>
  <si>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</si>
  <si>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</si>
  <si>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</si>
  <si>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</si>
  <si>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</si>
  <si>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</si>
  <si>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</si>
  <si>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</si>
  <si>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</si>
  <si>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</si>
  <si>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</si>
  <si>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</si>
  <si>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</si>
  <si>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</si>
  <si>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</si>
  <si>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</si>
  <si>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</si>
  <si>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</si>
  <si>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</si>
  <si>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</si>
  <si>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</si>
  <si>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</si>
  <si>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</si>
  <si>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</si>
  <si>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</si>
  <si>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</si>
  <si>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</si>
  <si>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</si>
  <si>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</si>
  <si>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</si>
  <si>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</si>
  <si>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</si>
  <si>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</si>
  <si>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</si>
  <si>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</si>
  <si>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</si>
  <si>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</si>
  <si>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</si>
  <si>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</si>
  <si>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</si>
  <si>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</si>
  <si>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</si>
  <si>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</si>
  <si>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</si>
  <si>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</si>
  <si>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</si>
  <si>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</si>
  <si>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</si>
  <si>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</si>
  <si>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</si>
  <si>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</si>
  <si>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</si>
  <si>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</si>
  <si>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</si>
  <si>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</si>
  <si>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</si>
  <si>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</si>
  <si>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</si>
  <si>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</si>
  <si>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</si>
  <si>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</si>
  <si>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</si>
  <si>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</si>
  <si>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</si>
  <si>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</si>
  <si>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</si>
  <si>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</si>
  <si>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</si>
  <si>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</si>
  <si>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</si>
  <si>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</si>
  <si>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</si>
  <si>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</si>
  <si>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</si>
  <si>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</si>
  <si>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</si>
  <si>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</si>
  <si>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</si>
  <si>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</si>
  <si>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</si>
  <si>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</si>
  <si>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</si>
  <si>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</si>
  <si>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</si>
  <si>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</si>
  <si>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</si>
  <si>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</si>
  <si>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</si>
  <si>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</si>
  <si>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</si>
  <si>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</si>
  <si>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</si>
  <si>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</si>
  <si>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</si>
  <si>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</si>
  <si>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</si>
  <si>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</si>
  <si>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</si>
  <si>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</si>
  <si>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</si>
  <si>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</si>
  <si>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</si>
  <si>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</si>
  <si>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</si>
  <si>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</si>
  <si>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</si>
  <si>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</si>
  <si>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</si>
  <si>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</si>
  <si>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</si>
  <si>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</si>
  <si>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</si>
  <si>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</si>
  <si>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</si>
  <si>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</si>
  <si>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</si>
  <si>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</si>
  <si>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</si>
  <si>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</si>
  <si>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</si>
  <si>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</si>
  <si>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</si>
  <si>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</si>
  <si>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</si>
  <si>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</si>
  <si>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</si>
  <si>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</si>
  <si>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</si>
  <si>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</si>
  <si>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</si>
  <si>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</si>
  <si>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</si>
  <si>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</si>
  <si>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</si>
  <si>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</si>
  <si>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</si>
  <si>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</si>
  <si>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</si>
  <si>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</si>
  <si>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</si>
  <si>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</si>
  <si>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</si>
  <si>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</si>
  <si>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</si>
  <si>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</si>
  <si>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</si>
  <si>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</si>
  <si>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</si>
  <si>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</si>
  <si>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</si>
  <si>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</si>
  <si>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</si>
  <si>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</si>
  <si>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</si>
  <si>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</si>
  <si>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</si>
  <si>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</si>
  <si>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</si>
  <si>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</si>
  <si>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</si>
  <si>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</si>
  <si>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</si>
  <si>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</si>
  <si>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</si>
  <si>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</si>
  <si>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</si>
  <si>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</si>
  <si>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</si>
  <si>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</si>
  <si>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</si>
  <si>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</si>
  <si>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</si>
  <si>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</si>
  <si>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</si>
  <si>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</si>
  <si>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</si>
  <si>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</si>
  <si>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</si>
  <si>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</si>
  <si>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</si>
  <si>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</si>
  <si>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</si>
  <si>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</si>
  <si>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</si>
  <si>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</si>
  <si>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</si>
  <si>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</si>
  <si>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</si>
  <si>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</si>
  <si>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</si>
  <si>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</si>
  <si>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</si>
  <si>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</si>
  <si>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</si>
  <si>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</si>
  <si>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</si>
  <si>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</si>
  <si>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</si>
  <si>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</si>
  <si>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</si>
  <si>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</si>
  <si>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</si>
  <si>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</si>
  <si>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</si>
  <si>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</si>
  <si>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</si>
  <si>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</si>
  <si>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</si>
  <si>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</si>
  <si>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</si>
  <si>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</si>
  <si>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</si>
  <si>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</si>
  <si>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</si>
  <si>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</si>
  <si>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</si>
  <si>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</si>
  <si>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</si>
  <si>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</si>
  <si>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</si>
  <si>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</si>
  <si>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</si>
  <si>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</si>
  <si>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</si>
  <si>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</si>
  <si>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</si>
  <si>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</si>
  <si>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</si>
  <si>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</si>
  <si>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</si>
  <si>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</si>
  <si>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</si>
  <si>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</si>
  <si>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</si>
  <si>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</si>
  <si>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</si>
  <si>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</si>
  <si>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</si>
  <si>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</si>
  <si>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</si>
  <si>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</si>
  <si>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</si>
  <si>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</si>
  <si>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</si>
  <si>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</si>
  <si>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</si>
  <si>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</si>
  <si>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</si>
  <si>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</si>
  <si>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</si>
  <si>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</si>
  <si>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</si>
  <si>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</si>
  <si>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</si>
  <si>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</si>
  <si>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</si>
  <si>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</si>
  <si>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</si>
  <si>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</si>
  <si>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</si>
  <si>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</si>
  <si>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</si>
  <si>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</si>
  <si>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</si>
  <si>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</si>
  <si>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</si>
  <si>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</si>
  <si>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</si>
  <si>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</si>
  <si>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</si>
  <si>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</si>
  <si>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</si>
  <si>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</si>
  <si>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</si>
  <si>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</si>
  <si>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</si>
  <si>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</si>
  <si>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</si>
  <si>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</si>
  <si>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</si>
  <si>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</si>
  <si>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</si>
  <si>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</si>
  <si>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</si>
  <si>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</si>
  <si>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</si>
  <si>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</si>
  <si>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</si>
  <si>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</si>
  <si>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</si>
  <si>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</si>
  <si>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</si>
  <si>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</si>
  <si>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</si>
  <si>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</si>
  <si>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</si>
  <si>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</si>
  <si>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</si>
  <si>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</si>
  <si>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</si>
  <si>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</si>
  <si>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</si>
  <si>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</si>
  <si>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</si>
  <si>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</si>
  <si>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</si>
  <si>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</si>
  <si>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</si>
  <si>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</si>
  <si>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</si>
  <si>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</si>
  <si>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</si>
  <si>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</si>
  <si>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</si>
  <si>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</si>
  <si>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</si>
  <si>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</si>
  <si>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</si>
  <si>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</si>
  <si>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</si>
  <si>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</si>
  <si>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</si>
  <si>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</si>
  <si>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</si>
  <si>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</si>
  <si>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</si>
  <si>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</si>
  <si>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</si>
  <si>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</si>
  <si>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</si>
  <si>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</si>
  <si>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</si>
  <si>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</si>
  <si>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</si>
  <si>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</si>
  <si>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</si>
  <si>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</si>
  <si>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</si>
  <si>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</si>
  <si>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</si>
  <si>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</si>
  <si>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</si>
  <si>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</si>
  <si>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</si>
  <si>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</si>
  <si>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</si>
  <si>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</si>
  <si>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</si>
  <si>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</si>
  <si>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</si>
  <si>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</si>
  <si>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</si>
  <si>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</si>
  <si>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</si>
  <si>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</si>
  <si>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</si>
  <si>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</si>
  <si>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</si>
  <si>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</si>
  <si>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</si>
  <si>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</si>
  <si>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</si>
  <si>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</si>
  <si>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</si>
  <si>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</si>
  <si>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</si>
  <si>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</si>
  <si>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</si>
  <si>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</si>
  <si>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</si>
  <si>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</si>
  <si>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</si>
  <si>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</si>
  <si>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</si>
  <si>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</si>
  <si>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</si>
  <si>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</si>
  <si>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</si>
  <si>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</si>
  <si>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</si>
  <si>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</si>
  <si>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</si>
  <si>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</si>
  <si>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</si>
  <si>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</si>
  <si>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</si>
  <si>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</si>
  <si>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</si>
  <si>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</si>
  <si>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</si>
  <si>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</si>
  <si>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</si>
  <si>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</si>
  <si>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</si>
  <si>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</si>
  <si>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</si>
  <si>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</si>
  <si>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</si>
  <si>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</si>
  <si>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</si>
  <si>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</si>
  <si>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</si>
  <si>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</si>
  <si>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</si>
  <si>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</si>
  <si>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</si>
  <si>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</si>
  <si>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</si>
  <si>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</si>
  <si>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</si>
  <si>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</si>
  <si>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</si>
  <si>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</si>
  <si>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</si>
  <si>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</si>
  <si>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</si>
  <si>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</si>
  <si>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</si>
  <si>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</si>
  <si>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</si>
  <si>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</si>
  <si>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</si>
  <si>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</si>
  <si>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</si>
  <si>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</si>
  <si>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</si>
  <si>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</si>
  <si>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</si>
  <si>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</si>
  <si>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</si>
  <si>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</si>
  <si>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</si>
  <si>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</si>
  <si>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</si>
  <si>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</si>
  <si>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</si>
  <si>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</si>
  <si>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</si>
  <si>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</si>
  <si>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</si>
  <si>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</si>
  <si>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</si>
  <si>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</si>
  <si>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</si>
  <si>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</si>
  <si>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</si>
  <si>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</si>
  <si>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</si>
  <si>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</si>
  <si>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</si>
  <si>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</si>
  <si>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</si>
  <si>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</si>
  <si>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</si>
  <si>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</si>
  <si>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</si>
  <si>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</si>
  <si>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</si>
  <si>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</si>
  <si>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</si>
  <si>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</si>
  <si>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</si>
  <si>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</si>
  <si>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</si>
  <si>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</si>
  <si>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</si>
  <si>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</si>
  <si>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</si>
  <si>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</si>
  <si>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</si>
  <si>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</si>
  <si>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</si>
  <si>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</si>
  <si>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</si>
  <si>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</si>
  <si>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</si>
  <si>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</si>
  <si>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</si>
  <si>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</si>
  <si>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</si>
  <si>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</si>
  <si>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</si>
  <si>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</si>
  <si>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</si>
  <si>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</si>
  <si>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</si>
  <si>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</si>
  <si>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</si>
  <si>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</si>
  <si>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</si>
  <si>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</si>
  <si>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</si>
  <si>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</si>
  <si>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</si>
  <si>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</si>
  <si>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</si>
  <si>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</si>
  <si>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</si>
  <si>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</si>
  <si>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</si>
  <si>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</si>
  <si>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</si>
  <si>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</si>
  <si>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</si>
  <si>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</si>
  <si>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</si>
  <si>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</si>
  <si>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</si>
  <si>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</si>
  <si>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</si>
  <si>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</si>
  <si>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</si>
  <si>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</si>
  <si>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</si>
  <si>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</si>
  <si>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</si>
  <si>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</si>
  <si>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</si>
  <si>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</si>
  <si>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</si>
  <si>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</si>
  <si>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</si>
  <si>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</si>
  <si>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</si>
  <si>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</si>
  <si>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</si>
  <si>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</si>
  <si>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</si>
  <si>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</si>
  <si>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</si>
  <si>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</si>
  <si>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</si>
  <si>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</si>
  <si>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</si>
  <si>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</si>
  <si>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</si>
  <si>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</si>
  <si>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</si>
  <si>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</si>
  <si>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</si>
  <si>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</si>
  <si>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</si>
  <si>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</si>
  <si>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</si>
  <si>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</si>
  <si>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</si>
  <si>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</si>
  <si>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</si>
  <si>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</si>
  <si>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</si>
  <si>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</si>
  <si>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</si>
  <si>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</si>
  <si>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</si>
  <si>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</si>
  <si>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</si>
  <si>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</si>
  <si>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</si>
  <si>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</si>
  <si>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</si>
  <si>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</si>
  <si>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</si>
  <si>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</si>
  <si>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</si>
  <si>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</si>
  <si>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</si>
  <si>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</si>
  <si>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</si>
  <si>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</si>
  <si>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</si>
  <si>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</si>
  <si>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</si>
  <si>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</si>
  <si>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</si>
  <si>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</si>
  <si>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</si>
  <si>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</si>
  <si>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</si>
  <si>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</si>
  <si>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</si>
  <si>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</si>
  <si>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</si>
  <si>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</si>
  <si>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</si>
  <si>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</si>
  <si>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</si>
  <si>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</si>
  <si>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</si>
  <si>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</si>
  <si>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</si>
  <si>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</si>
  <si>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</si>
  <si>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</si>
  <si>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</si>
  <si>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</si>
  <si>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</si>
  <si>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</si>
  <si>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</si>
  <si>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</si>
  <si>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</si>
  <si>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</si>
  <si>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</si>
  <si>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</si>
  <si>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</si>
  <si>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</si>
  <si>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</si>
  <si>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</si>
  <si>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</si>
  <si>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</si>
  <si>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</si>
  <si>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</si>
  <si>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</si>
  <si>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</si>
  <si>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</si>
  <si>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</si>
  <si>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</si>
  <si>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</si>
  <si>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</si>
  <si>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</si>
  <si>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</si>
  <si>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</si>
  <si>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</si>
  <si>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</si>
  <si>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</si>
  <si>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</si>
  <si>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</si>
  <si>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</si>
  <si>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</si>
  <si>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</si>
  <si>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</si>
  <si>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</si>
  <si>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</si>
  <si>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</si>
  <si>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</si>
  <si>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</si>
  <si>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</si>
  <si>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</si>
  <si>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</si>
  <si>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</si>
  <si>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</si>
  <si>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</si>
  <si>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</si>
  <si>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</si>
  <si>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</si>
  <si>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</si>
  <si>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</si>
  <si>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</si>
  <si>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</si>
  <si>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</si>
  <si>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</si>
  <si>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</si>
  <si>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</si>
  <si>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</si>
  <si>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</si>
  <si>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</si>
  <si>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</si>
  <si>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</si>
  <si>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</si>
  <si>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</si>
  <si>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</si>
  <si>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</si>
  <si>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</si>
  <si>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</si>
  <si>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</si>
  <si>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</si>
  <si>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</si>
  <si>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</si>
  <si>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</si>
  <si>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</si>
  <si>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</si>
  <si>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</si>
  <si>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</si>
  <si>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</si>
  <si>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</si>
  <si>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</si>
  <si>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</si>
  <si>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</si>
  <si>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</si>
  <si>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</si>
  <si>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</si>
  <si>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</si>
  <si>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</si>
  <si>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</si>
  <si>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</si>
  <si>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</si>
  <si>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</si>
  <si>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</si>
  <si>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</si>
  <si>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</si>
  <si>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</si>
  <si>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</si>
  <si>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</si>
  <si>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</si>
  <si>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</si>
  <si>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</si>
  <si>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</si>
  <si>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</si>
  <si>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</si>
  <si>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</si>
  <si>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</si>
  <si>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</si>
  <si>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</si>
  <si>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</si>
  <si>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</si>
  <si>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</si>
  <si>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</si>
  <si>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</si>
  <si>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</si>
  <si>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</si>
  <si>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</si>
  <si>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</si>
  <si>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</si>
  <si>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</si>
  <si>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</si>
  <si>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</si>
  <si>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</si>
  <si>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</si>
  <si>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</si>
  <si>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</si>
  <si>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</si>
  <si>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</si>
  <si>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</si>
  <si>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</si>
  <si>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</si>
  <si>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</si>
  <si>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</si>
  <si>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</si>
  <si>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</si>
  <si>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</si>
  <si>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</si>
  <si>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</si>
  <si>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</si>
  <si>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</si>
  <si>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</si>
  <si>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</si>
  <si>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</si>
  <si>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</si>
  <si>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</si>
  <si>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</si>
  <si>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</si>
  <si>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</si>
  <si>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</si>
  <si>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</si>
  <si>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</si>
  <si>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</si>
  <si>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</si>
  <si>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</si>
  <si>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</si>
  <si>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</si>
  <si>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</si>
  <si>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</si>
  <si>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</si>
  <si>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</si>
  <si>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</si>
  <si>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</si>
  <si>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</si>
  <si>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</si>
  <si>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</si>
  <si>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</si>
  <si>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</si>
  <si>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</si>
  <si>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</si>
  <si>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</si>
  <si>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</si>
  <si>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</si>
  <si>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</si>
  <si>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</si>
  <si>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</si>
  <si>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</si>
  <si>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</si>
  <si>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</si>
  <si>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</si>
  <si>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</si>
  <si>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</si>
  <si>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</si>
  <si>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</si>
  <si>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</si>
  <si>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</si>
  <si>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</si>
  <si>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</si>
  <si>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</si>
  <si>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</si>
  <si>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</si>
  <si>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</si>
  <si>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</si>
  <si>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</si>
  <si>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</si>
  <si>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</si>
  <si>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</si>
  <si>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</si>
  <si>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</si>
  <si>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</si>
  <si>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</si>
  <si>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</si>
  <si>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</si>
  <si>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</si>
  <si>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</si>
  <si>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</si>
  <si>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</si>
  <si>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</si>
  <si>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</si>
  <si>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</si>
  <si>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</si>
  <si>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</si>
  <si>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</si>
  <si>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</si>
  <si>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</si>
  <si>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</si>
  <si>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</si>
  <si>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</si>
  <si>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</si>
  <si>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</si>
  <si>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</si>
  <si>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</si>
  <si>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</si>
  <si>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</si>
  <si>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</si>
  <si>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</si>
  <si>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</si>
  <si>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</si>
  <si>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</si>
  <si>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</si>
  <si>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</si>
  <si>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</si>
  <si>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</si>
  <si>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</si>
  <si>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</si>
  <si>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</si>
  <si>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</si>
  <si>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</si>
  <si>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</si>
  <si>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</si>
  <si>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</si>
  <si>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</si>
  <si>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</si>
  <si>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</si>
  <si>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</si>
  <si>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</si>
  <si>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</si>
  <si>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</si>
  <si>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</si>
  <si>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</si>
  <si>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</si>
  <si>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</si>
  <si>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</si>
  <si>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</si>
  <si>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</si>
  <si>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</si>
  <si>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</si>
  <si>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</si>
  <si>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</si>
  <si>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</si>
  <si>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</si>
  <si>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</si>
  <si>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</si>
  <si>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</si>
  <si>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</si>
  <si>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</si>
  <si>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</si>
  <si>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</si>
  <si>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</si>
  <si>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</si>
  <si>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</si>
  <si>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</si>
  <si>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</si>
  <si>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</si>
  <si>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</si>
  <si>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</si>
  <si>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</si>
  <si>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</si>
  <si>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</si>
  <si>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</si>
  <si>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</si>
  <si>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</si>
  <si>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</si>
  <si>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</si>
  <si>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</si>
  <si>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</si>
  <si>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</si>
  <si>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</si>
  <si>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</si>
  <si>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</si>
  <si>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</si>
  <si>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</si>
  <si>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</si>
  <si>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</si>
  <si>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</si>
  <si>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</si>
  <si>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</si>
  <si>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</si>
  <si>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</si>
  <si>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</si>
  <si>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</si>
  <si>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</si>
  <si>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</si>
  <si>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</si>
  <si>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</si>
  <si>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</si>
  <si>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</si>
  <si>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</si>
  <si>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</si>
  <si>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</si>
  <si>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</si>
  <si>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</si>
  <si>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</si>
  <si>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</si>
  <si>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</si>
  <si>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</si>
  <si>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</si>
  <si>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</si>
  <si>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</si>
  <si>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</si>
  <si>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</si>
  <si>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</si>
  <si>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</si>
  <si>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</si>
  <si>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</si>
  <si>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</si>
  <si>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</si>
  <si>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</si>
  <si>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</si>
  <si>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</si>
  <si>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</si>
  <si>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</si>
  <si>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</si>
  <si>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</si>
  <si>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</si>
  <si>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</si>
  <si>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</si>
  <si>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</si>
  <si>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</si>
  <si>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</si>
  <si>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</si>
  <si>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</si>
  <si>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</si>
  <si>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</si>
  <si>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</si>
  <si>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</si>
  <si>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</si>
  <si>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</si>
  <si>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</si>
  <si>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</si>
  <si>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</si>
  <si>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</si>
  <si>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</si>
  <si>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</si>
  <si>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</si>
  <si>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</si>
  <si>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</si>
  <si>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</si>
  <si>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</si>
  <si>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</si>
  <si>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</si>
  <si>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</si>
  <si>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</si>
  <si>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</si>
  <si>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</si>
  <si>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</si>
  <si>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</si>
  <si>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</si>
  <si>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</si>
  <si>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</si>
  <si>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</si>
  <si>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</si>
  <si>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</si>
  <si>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</si>
  <si>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</si>
  <si>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</si>
  <si>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</si>
  <si>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</si>
  <si>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</si>
  <si>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</si>
  <si>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</si>
  <si>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</si>
  <si>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</si>
  <si>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</si>
  <si>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</si>
  <si>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</si>
  <si>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</si>
  <si>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</si>
  <si>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</si>
  <si>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</si>
  <si>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</si>
  <si>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</si>
  <si>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</si>
  <si>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</si>
  <si>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</si>
  <si>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</si>
  <si>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</si>
  <si>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</si>
  <si>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</si>
  <si>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</si>
  <si>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</si>
  <si>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</si>
  <si>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</si>
  <si>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</si>
  <si>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</si>
  <si>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</si>
  <si>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</si>
  <si>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</si>
  <si>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</si>
  <si>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</si>
  <si>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</si>
  <si>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</si>
  <si>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</si>
  <si>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</si>
  <si>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</si>
  <si>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</si>
  <si>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</si>
  <si>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</si>
  <si>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</si>
  <si>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</si>
  <si>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</si>
  <si>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</si>
  <si>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</si>
  <si>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</si>
  <si>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</si>
  <si>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</si>
  <si>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</si>
  <si>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</si>
  <si>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</si>
  <si>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</si>
  <si>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</si>
  <si>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</si>
  <si>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</si>
  <si>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</si>
  <si>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</si>
  <si>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</si>
  <si>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</si>
  <si>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</si>
  <si>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</si>
  <si>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</si>
  <si>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</si>
  <si>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</si>
  <si>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</si>
  <si>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</si>
  <si>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</si>
  <si>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</si>
  <si>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</si>
  <si>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</si>
  <si>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</si>
  <si>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</si>
  <si>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</si>
  <si>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</si>
  <si>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</si>
  <si>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</si>
  <si>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</si>
  <si>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</si>
  <si>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</si>
  <si>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</si>
  <si>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</si>
  <si>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</si>
  <si>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</si>
  <si>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</si>
  <si>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</si>
  <si>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</si>
  <si>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</si>
  <si>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</si>
  <si>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</si>
  <si>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</si>
  <si>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</si>
  <si>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</si>
  <si>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</si>
  <si>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</si>
  <si>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</si>
  <si>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</si>
  <si>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</si>
  <si>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</si>
  <si>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</si>
  <si>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</si>
  <si>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</si>
  <si>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</si>
  <si>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</si>
  <si>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</si>
  <si>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</si>
  <si>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</si>
  <si>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</si>
  <si>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</si>
  <si>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</si>
  <si>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</si>
  <si>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</si>
  <si>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</si>
  <si>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</si>
  <si>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</si>
  <si>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</si>
  <si>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</si>
  <si>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</si>
  <si>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</si>
  <si>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</si>
  <si>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</si>
  <si>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</si>
  <si>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</si>
  <si>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</si>
  <si>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</si>
  <si>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</si>
  <si>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</si>
  <si>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</si>
  <si>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</si>
  <si>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</si>
  <si>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</si>
  <si>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</si>
  <si>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</si>
  <si>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</si>
  <si>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</si>
  <si>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</si>
  <si>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</si>
  <si>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</si>
  <si>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</si>
  <si>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</si>
  <si>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</si>
  <si>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</si>
  <si>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</si>
  <si>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</si>
  <si>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</si>
  <si>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</si>
  <si>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</si>
  <si>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</si>
  <si>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</si>
  <si>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</si>
  <si>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</si>
  <si>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</si>
  <si>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</si>
  <si>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</si>
  <si>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</si>
  <si>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</si>
  <si>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</si>
  <si>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</si>
  <si>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</si>
  <si>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</si>
  <si>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</si>
  <si>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</si>
  <si>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</si>
  <si>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</si>
  <si>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</si>
  <si>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</si>
  <si>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</si>
  <si>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</si>
  <si>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</si>
  <si>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</si>
  <si>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</si>
  <si>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</si>
  <si>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</si>
  <si>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</si>
  <si>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</si>
  <si>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</si>
  <si>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</si>
  <si>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</si>
  <si>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</si>
  <si>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</si>
  <si>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</si>
  <si>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</si>
  <si>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</si>
  <si>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</si>
  <si>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</si>
  <si>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</si>
  <si>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</si>
  <si>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</si>
  <si>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</si>
  <si>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</si>
  <si>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</si>
  <si>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</si>
  <si>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</si>
  <si>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</si>
  <si>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</si>
  <si>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</si>
  <si>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</si>
  <si>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</si>
  <si>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</si>
  <si>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</si>
  <si>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</si>
  <si>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</si>
  <si>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</si>
  <si>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</si>
  <si>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</si>
  <si>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</si>
  <si>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</si>
  <si>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</si>
  <si>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</si>
  <si>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</si>
  <si>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</si>
  <si>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</si>
  <si>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</si>
  <si>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</si>
  <si>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</si>
  <si>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</si>
  <si>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</si>
  <si>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</si>
  <si>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</si>
  <si>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</si>
  <si>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</si>
  <si>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</si>
  <si>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</si>
  <si>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</si>
  <si>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</si>
  <si>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</si>
  <si>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</si>
  <si>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</si>
  <si>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</si>
  <si>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</si>
  <si>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</si>
  <si>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</si>
  <si>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</si>
  <si>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</si>
  <si>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</si>
  <si>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</si>
  <si>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</si>
  <si>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</si>
  <si>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</si>
  <si>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</si>
  <si>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</si>
  <si>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</si>
  <si>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</si>
  <si>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</si>
  <si>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</si>
  <si>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</si>
  <si>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</si>
  <si>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</si>
  <si>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</si>
  <si>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</si>
  <si>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</si>
  <si>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</si>
  <si>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</si>
  <si>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</si>
  <si>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</si>
  <si>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</si>
  <si>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</si>
  <si>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</si>
  <si>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</si>
  <si>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</si>
  <si>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</si>
  <si>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</si>
  <si>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</si>
  <si>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</si>
  <si>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</si>
  <si>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</si>
  <si>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</si>
  <si>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</si>
  <si>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</si>
  <si>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</si>
  <si>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</si>
  <si>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</si>
  <si>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</si>
  <si>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</si>
  <si>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</si>
  <si>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</si>
  <si>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</si>
  <si>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</si>
  <si>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</si>
  <si>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</si>
  <si>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</si>
  <si>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</si>
  <si>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</si>
  <si>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</si>
  <si>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</si>
  <si>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</si>
  <si>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</si>
  <si>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</si>
  <si>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</si>
  <si>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</si>
  <si>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</si>
  <si>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</si>
  <si>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</si>
  <si>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</si>
  <si>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</si>
  <si>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</si>
  <si>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</si>
  <si>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</si>
  <si>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</si>
  <si>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</si>
  <si>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</si>
  <si>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</si>
  <si>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</si>
  <si>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</si>
  <si>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</si>
  <si>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</si>
  <si>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</si>
  <si>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</si>
  <si>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</si>
  <si>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</si>
  <si>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</si>
  <si>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</si>
  <si>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</si>
  <si>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</si>
  <si>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</si>
  <si>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</si>
  <si>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</si>
  <si>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</si>
  <si>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</si>
  <si>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</si>
  <si>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</si>
  <si>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</si>
  <si>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</si>
  <si>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</si>
  <si>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</si>
  <si>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</si>
  <si>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</si>
  <si>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</si>
  <si>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</si>
  <si>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</si>
  <si>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</si>
  <si>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</si>
  <si>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</si>
  <si>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</si>
  <si>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</si>
  <si>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</si>
  <si>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</si>
  <si>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</si>
  <si>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</si>
  <si>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</si>
  <si>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</si>
  <si>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</si>
  <si>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</si>
  <si>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</si>
  <si>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</si>
  <si>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</si>
  <si>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</si>
  <si>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</si>
  <si>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</si>
  <si>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</si>
  <si>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</si>
  <si>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</si>
  <si>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</si>
  <si>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</si>
  <si>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</si>
  <si>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</si>
  <si>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</si>
  <si>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</si>
  <si>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</si>
  <si>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</si>
  <si>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</si>
  <si>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</si>
  <si>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</si>
  <si>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</si>
  <si>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</si>
  <si>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</si>
  <si>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</si>
  <si>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</si>
  <si>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</si>
  <si>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</si>
  <si>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</si>
  <si>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</si>
  <si>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</si>
  <si>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</si>
  <si>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</si>
  <si>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</si>
  <si>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</si>
  <si>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</si>
  <si>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</si>
  <si>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</si>
  <si>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</si>
  <si>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</si>
  <si>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</si>
  <si>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</si>
  <si>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</si>
  <si>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</si>
  <si>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</si>
  <si>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</si>
  <si>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</si>
  <si>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</si>
  <si>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</si>
  <si>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</si>
  <si>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</si>
  <si>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</si>
  <si>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</si>
  <si>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</si>
  <si>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</si>
  <si>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</si>
  <si>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</si>
  <si>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</si>
  <si>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</si>
  <si>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</si>
  <si>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</si>
  <si>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</si>
  <si>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</si>
  <si>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</si>
  <si>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</si>
  <si>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</si>
  <si>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</si>
  <si>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</si>
  <si>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</si>
  <si>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</si>
  <si>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</si>
  <si>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</si>
  <si>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</si>
  <si>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</si>
  <si>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</si>
  <si>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</si>
  <si>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</si>
  <si>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</si>
  <si>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</si>
  <si>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</si>
  <si>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</si>
  <si>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</si>
  <si>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</si>
  <si>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</si>
  <si>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</si>
  <si>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</si>
  <si>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</si>
  <si>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</si>
  <si>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</si>
  <si>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</si>
  <si>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</si>
  <si>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</si>
  <si>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</si>
  <si>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</si>
  <si>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</si>
  <si>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</si>
  <si>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</si>
  <si>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</si>
  <si>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</si>
  <si>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</si>
  <si>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</si>
  <si>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</si>
  <si>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</si>
  <si>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</si>
  <si>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</si>
  <si>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</si>
  <si>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</si>
  <si>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</si>
  <si>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</si>
  <si>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</si>
  <si>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</si>
  <si>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</si>
  <si>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</si>
  <si>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</si>
  <si>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</si>
  <si>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</si>
  <si>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</si>
  <si>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</si>
  <si>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</si>
  <si>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</si>
  <si>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</si>
  <si>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</si>
  <si>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</si>
  <si>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</si>
  <si>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</si>
  <si>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</si>
  <si>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</si>
  <si>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</si>
  <si>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</si>
  <si>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</si>
  <si>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</si>
  <si>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</si>
  <si>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</si>
  <si>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</si>
  <si>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</si>
  <si>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</si>
  <si>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</si>
  <si>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</si>
  <si>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</si>
  <si>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</si>
  <si>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</si>
  <si>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</si>
  <si>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</si>
  <si>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</si>
  <si>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</si>
  <si>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</si>
  <si>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</si>
  <si>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</si>
  <si>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</si>
  <si>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</si>
  <si>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</si>
  <si>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</si>
  <si>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</si>
  <si>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</si>
  <si>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</si>
  <si>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</si>
  <si>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</si>
  <si>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</si>
  <si>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</si>
  <si>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</si>
  <si>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</si>
  <si>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</si>
  <si>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</si>
  <si>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</si>
  <si>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</si>
  <si>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</si>
  <si>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</si>
  <si>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</si>
  <si>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</si>
  <si>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</si>
  <si>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</si>
  <si>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</si>
  <si>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</si>
  <si>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</si>
  <si>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</si>
  <si>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</si>
  <si>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</si>
  <si>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</si>
  <si>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</si>
  <si>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</si>
  <si>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</si>
  <si>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</si>
  <si>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</si>
  <si>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</si>
  <si>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</si>
  <si>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</si>
  <si>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</si>
  <si>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</si>
  <si>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</si>
  <si>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</si>
  <si>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</si>
  <si>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</si>
  <si>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</si>
  <si>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</si>
  <si>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</si>
  <si>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</si>
  <si>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</si>
  <si>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</si>
  <si>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</si>
  <si>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</si>
  <si>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</si>
  <si>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</si>
  <si>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</si>
  <si>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</si>
  <si>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</si>
  <si>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</si>
  <si>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</si>
  <si>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</si>
  <si>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</si>
  <si>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</si>
  <si>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</si>
  <si>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</si>
  <si>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</si>
  <si>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</si>
  <si>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</si>
  <si>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</si>
  <si>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</si>
  <si>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</si>
  <si>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</si>
  <si>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</si>
  <si>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</si>
  <si>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</si>
  <si>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</si>
  <si>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</si>
  <si>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</si>
  <si>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</si>
  <si>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</si>
  <si>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</si>
  <si>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</si>
  <si>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</si>
  <si>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</si>
  <si>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</si>
  <si>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</si>
  <si>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</si>
  <si>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</si>
  <si>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</si>
  <si>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</si>
  <si>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</si>
  <si>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</si>
  <si>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</si>
  <si>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</si>
  <si>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</si>
  <si>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</si>
  <si>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</si>
  <si>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</si>
  <si>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</si>
  <si>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</si>
  <si>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</si>
  <si>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</si>
  <si>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</si>
  <si>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</si>
  <si>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</si>
  <si>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</si>
  <si>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</si>
  <si>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</si>
  <si>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</si>
  <si>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</si>
  <si>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</si>
  <si>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</si>
  <si>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</si>
  <si>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</si>
  <si>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</si>
  <si>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</si>
  <si>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</si>
  <si>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</si>
  <si>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</si>
  <si>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</si>
  <si>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</si>
  <si>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</si>
  <si>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</si>
  <si>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</si>
  <si>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</si>
  <si>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</si>
  <si>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</si>
  <si>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</si>
  <si>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</si>
  <si>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</si>
  <si>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</si>
  <si>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</si>
  <si>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</si>
  <si>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</si>
  <si>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</si>
  <si>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</si>
  <si>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</si>
  <si>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</si>
  <si>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</si>
  <si>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</si>
  <si>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</si>
  <si>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</si>
  <si>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</si>
  <si>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</si>
  <si>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</si>
  <si>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</si>
  <si>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</si>
  <si>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</si>
  <si>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</si>
  <si>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</si>
  <si>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</si>
  <si>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</si>
  <si>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</si>
  <si>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</si>
  <si>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</si>
  <si>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</si>
  <si>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</si>
  <si>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</si>
  <si>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</si>
  <si>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</si>
  <si>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</si>
  <si>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</si>
  <si>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</si>
  <si>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</si>
  <si>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</si>
  <si>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</si>
  <si>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</si>
  <si>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</si>
  <si>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</si>
  <si>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</si>
  <si>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</si>
  <si>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</si>
  <si>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</si>
  <si>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</si>
  <si>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</si>
  <si>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</si>
  <si>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</si>
  <si>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</si>
  <si>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</si>
  <si>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</si>
  <si>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</si>
  <si>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</si>
  <si>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</si>
  <si>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</si>
  <si>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</si>
  <si>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</si>
  <si>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</si>
  <si>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</si>
  <si>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</si>
  <si>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</si>
  <si>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</si>
  <si>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</si>
  <si>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</si>
  <si>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</si>
  <si>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</si>
  <si>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</si>
  <si>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</si>
  <si>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</si>
  <si>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</si>
  <si>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</si>
  <si>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</si>
  <si>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</si>
  <si>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</si>
  <si>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</si>
  <si>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</si>
  <si>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</si>
  <si>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</si>
  <si>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</si>
  <si>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</si>
  <si>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</si>
  <si>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</si>
  <si>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</si>
  <si>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</si>
  <si>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</si>
  <si>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</si>
  <si>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</si>
  <si>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</si>
  <si>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</si>
  <si>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</si>
  <si>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</si>
  <si>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</si>
  <si>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</si>
  <si>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</si>
  <si>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</si>
  <si>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</si>
  <si>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</si>
  <si>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</si>
  <si>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</si>
  <si>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</si>
  <si>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</si>
  <si>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</si>
  <si>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</si>
  <si>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</si>
  <si>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</si>
  <si>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</si>
  <si>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</si>
  <si>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</si>
  <si>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</si>
  <si>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</si>
  <si>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</si>
  <si>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</si>
  <si>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</si>
  <si>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</si>
  <si>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</si>
  <si>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</si>
  <si>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</si>
  <si>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</si>
  <si>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</si>
  <si>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</si>
  <si>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</si>
  <si>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</si>
  <si>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</si>
  <si>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</si>
  <si>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</si>
  <si>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</si>
  <si>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</si>
  <si>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</si>
  <si>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</si>
  <si>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</si>
  <si>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</si>
  <si>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</si>
  <si>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</si>
  <si>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</si>
  <si>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</si>
  <si>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</si>
  <si>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</si>
  <si>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</si>
  <si>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</si>
  <si>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</si>
  <si>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</si>
  <si>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</si>
  <si>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</si>
  <si>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</si>
  <si>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</si>
  <si>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</si>
  <si>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</si>
  <si>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</si>
  <si>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</si>
  <si>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</si>
  <si>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</si>
  <si>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</si>
  <si>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</si>
  <si>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</si>
  <si>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</si>
  <si>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</si>
  <si>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</si>
  <si>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</si>
  <si>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</si>
  <si>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</si>
  <si>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</si>
  <si>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</si>
  <si>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</si>
  <si>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</si>
  <si>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</si>
  <si>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</si>
  <si>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</si>
  <si>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</si>
  <si>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</si>
  <si>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</si>
  <si>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</si>
  <si>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</si>
  <si>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</si>
  <si>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</si>
  <si>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</si>
  <si>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</si>
  <si>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</si>
  <si>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</si>
  <si>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</si>
  <si>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</si>
  <si>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</si>
  <si>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</si>
  <si>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</si>
  <si>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</si>
  <si>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</si>
  <si>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</si>
  <si>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</si>
  <si>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</si>
  <si>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</si>
  <si>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</si>
  <si>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</si>
  <si>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</si>
  <si>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</si>
  <si>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</si>
  <si>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</si>
  <si>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</si>
  <si>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</si>
  <si>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</si>
  <si>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</si>
  <si>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</si>
  <si>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</si>
  <si>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</si>
  <si>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</si>
  <si>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</si>
  <si>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</si>
  <si>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</si>
  <si>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</si>
  <si>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</si>
  <si>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</si>
  <si>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</si>
  <si>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</si>
  <si>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</si>
  <si>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</si>
  <si>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</si>
  <si>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</si>
  <si>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</si>
  <si>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</si>
  <si>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</si>
  <si>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</si>
  <si>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</si>
  <si>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</si>
  <si>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</si>
  <si>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</si>
  <si>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</si>
  <si>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</si>
  <si>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</si>
  <si>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</si>
  <si>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</si>
  <si>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</si>
  <si>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</si>
  <si>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</si>
  <si>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</si>
  <si>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</si>
  <si>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</si>
  <si>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</si>
  <si>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</si>
  <si>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</si>
  <si>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</si>
  <si>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</si>
  <si>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</si>
  <si>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</si>
  <si>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</si>
  <si>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</si>
  <si>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</si>
  <si>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</si>
  <si>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</si>
  <si>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</si>
  <si>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</si>
  <si>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</si>
  <si>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</si>
  <si>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</si>
  <si>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</si>
  <si>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</si>
  <si>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</si>
  <si>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</si>
  <si>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</si>
  <si>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</si>
  <si>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</si>
  <si>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</si>
  <si>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</si>
  <si>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</si>
  <si>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</si>
  <si>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</si>
  <si>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</si>
  <si>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</si>
  <si>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</si>
  <si>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</si>
  <si>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</si>
  <si>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</si>
  <si>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</si>
  <si>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</si>
  <si>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</si>
  <si>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</si>
  <si>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</si>
  <si>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</si>
  <si>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</si>
  <si>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</si>
  <si>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</si>
  <si>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</si>
  <si>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</si>
  <si>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</si>
  <si>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</si>
  <si>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</si>
  <si>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</si>
  <si>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</si>
  <si>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</si>
  <si>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</si>
  <si>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</si>
  <si>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</si>
  <si>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</si>
  <si>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</si>
  <si>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</si>
  <si>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</si>
  <si>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</si>
  <si>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</si>
  <si>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</si>
  <si>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</si>
  <si>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</si>
  <si>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</si>
  <si>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</si>
  <si>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</si>
  <si>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</si>
  <si>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</si>
  <si>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</si>
  <si>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</si>
  <si>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</si>
  <si>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</si>
  <si>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</si>
  <si>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</si>
  <si>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</si>
  <si>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</si>
  <si>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</si>
  <si>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</si>
  <si>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</si>
  <si>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</si>
  <si>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</si>
  <si>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</si>
  <si>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</si>
  <si>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</si>
  <si>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</si>
  <si>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</si>
  <si>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</si>
  <si>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</si>
  <si>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</si>
  <si>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</si>
  <si>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</si>
  <si>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</si>
  <si>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</si>
  <si>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</si>
  <si>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</si>
  <si>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</si>
  <si>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</si>
  <si>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</si>
  <si>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</si>
  <si>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</si>
  <si>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</si>
  <si>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</si>
  <si>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</si>
  <si>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</si>
  <si>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</si>
  <si>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</si>
  <si>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</si>
  <si>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</si>
  <si>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</si>
  <si>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</si>
  <si>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</si>
  <si>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</si>
  <si>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</si>
  <si>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</si>
  <si>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</si>
  <si>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</si>
  <si>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</si>
  <si>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</si>
  <si>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</si>
  <si>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</si>
  <si>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</si>
  <si>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</si>
  <si>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</si>
  <si>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</si>
  <si>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</si>
  <si>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</si>
  <si>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</si>
  <si>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</si>
  <si>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</si>
  <si>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</si>
  <si>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</si>
  <si>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</si>
  <si>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</si>
  <si>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</si>
  <si>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</si>
  <si>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</si>
  <si>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</si>
  <si>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</si>
  <si>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</si>
  <si>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</si>
  <si>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</si>
  <si>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</si>
  <si>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</si>
  <si>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</si>
  <si>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</si>
  <si>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</si>
  <si>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</si>
  <si>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</si>
  <si>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</si>
  <si>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</si>
  <si>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</si>
  <si>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</si>
  <si>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</si>
  <si>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</si>
  <si>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</si>
  <si>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</si>
  <si>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</si>
  <si>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</si>
  <si>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</si>
  <si>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</si>
  <si>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</si>
  <si>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</si>
  <si>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</si>
  <si>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</si>
  <si>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</si>
  <si>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</si>
  <si>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</si>
  <si>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</si>
  <si>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</si>
  <si>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</si>
  <si>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</si>
  <si>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</si>
  <si>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</si>
  <si>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</si>
  <si>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</si>
  <si>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</si>
  <si>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</si>
  <si>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</si>
  <si>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</si>
  <si>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</si>
  <si>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</si>
  <si>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</si>
  <si>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</si>
  <si>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</si>
  <si>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</si>
  <si>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</si>
  <si>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</si>
  <si>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</si>
  <si>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</si>
  <si>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</si>
  <si>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</si>
  <si>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</si>
  <si>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</si>
  <si>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</si>
  <si>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</si>
  <si>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</si>
  <si>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</si>
  <si>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</si>
  <si>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</si>
  <si>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</si>
  <si>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</si>
  <si>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</si>
  <si>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</si>
  <si>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</si>
  <si>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</si>
  <si>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</si>
  <si>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</si>
  <si>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</si>
  <si>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</si>
  <si>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</si>
  <si>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</si>
  <si>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</si>
  <si>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</si>
  <si>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</si>
  <si>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</si>
  <si>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</si>
  <si>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</si>
  <si>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</si>
  <si>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</si>
  <si>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</si>
  <si>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</si>
  <si>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</si>
  <si>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</si>
  <si>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</si>
  <si>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</si>
  <si>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</si>
  <si>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</si>
  <si>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</si>
  <si>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</si>
  <si>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</si>
  <si>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</si>
  <si>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</si>
  <si>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</si>
  <si>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</si>
  <si>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</si>
  <si>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</si>
  <si>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</si>
  <si>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</si>
  <si>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</si>
  <si>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</si>
  <si>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</si>
  <si>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</si>
  <si>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</si>
  <si>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</si>
  <si>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</si>
  <si>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</si>
  <si>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</si>
  <si>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</si>
  <si>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</si>
  <si>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</si>
  <si>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</si>
  <si>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</si>
  <si>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</si>
  <si>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</si>
  <si>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</si>
  <si>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</si>
  <si>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</si>
  <si>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</si>
  <si>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</si>
  <si>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</si>
  <si>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</si>
  <si>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</si>
  <si>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</si>
  <si>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</si>
  <si>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</si>
  <si>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</si>
  <si>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</si>
  <si>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</si>
  <si>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</si>
  <si>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</si>
  <si>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</si>
  <si>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</si>
  <si>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</si>
  <si>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</si>
  <si>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</si>
  <si>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</si>
  <si>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</si>
  <si>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</si>
  <si>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</si>
  <si>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</si>
  <si>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</si>
  <si>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</si>
  <si>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</si>
  <si>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</si>
  <si>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</si>
  <si>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</si>
  <si>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</si>
  <si>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</si>
  <si>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</si>
  <si>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</si>
  <si>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</si>
  <si>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</si>
  <si>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</si>
  <si>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</si>
  <si>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</si>
  <si>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</si>
  <si>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</si>
  <si>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</si>
  <si>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</si>
  <si>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</si>
  <si>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</si>
  <si>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</si>
  <si>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</si>
  <si>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</si>
  <si>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</si>
  <si>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</si>
  <si>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</si>
  <si>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</si>
  <si>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</si>
  <si>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</si>
  <si>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</si>
  <si>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</si>
  <si>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</si>
  <si>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</si>
  <si>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</si>
  <si>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</si>
  <si>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</si>
  <si>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</si>
  <si>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</si>
  <si>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</si>
  <si>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</si>
  <si>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</si>
  <si>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</si>
  <si>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</si>
  <si>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</si>
  <si>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</si>
  <si>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</si>
  <si>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</si>
  <si>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</si>
  <si>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</si>
  <si>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</si>
  <si>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</si>
  <si>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</si>
  <si>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</si>
  <si>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</si>
  <si>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</si>
  <si>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</si>
  <si>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</si>
  <si>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</si>
  <si>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</si>
  <si>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</si>
  <si>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</si>
  <si>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</si>
  <si>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</si>
  <si>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</si>
  <si>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</si>
  <si>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</si>
  <si>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</si>
  <si>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</si>
  <si>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</si>
  <si>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</si>
  <si>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</si>
  <si>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</si>
  <si>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</si>
  <si>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</si>
  <si>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</si>
  <si>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</si>
  <si>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</si>
  <si>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</si>
  <si>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</si>
  <si>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</si>
  <si>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</si>
  <si>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</si>
  <si>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</si>
  <si>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</si>
  <si>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</si>
  <si>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</si>
  <si>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</si>
  <si>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</si>
  <si>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</si>
  <si>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</si>
  <si>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</si>
  <si>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</si>
  <si>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</si>
  <si>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</si>
  <si>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</si>
  <si>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</si>
  <si>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</si>
  <si>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</si>
  <si>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</si>
  <si>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</si>
  <si>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</si>
  <si>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</si>
  <si>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</si>
  <si>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</si>
  <si>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</si>
  <si>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</si>
  <si>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</si>
  <si>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</si>
  <si>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</si>
  <si>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</si>
  <si>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</si>
  <si>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</si>
  <si>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</si>
  <si>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</si>
  <si>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</si>
  <si>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</si>
  <si>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</si>
  <si>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</si>
  <si>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</si>
  <si>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</si>
  <si>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</si>
  <si>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</si>
  <si>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</si>
  <si>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</si>
  <si>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</si>
  <si>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</si>
  <si>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</si>
  <si>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</si>
  <si>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</si>
  <si>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</si>
  <si>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</si>
  <si>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</si>
  <si>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</si>
  <si>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</si>
  <si>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</si>
  <si>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</si>
  <si>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</si>
  <si>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</si>
  <si>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</si>
  <si>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</si>
  <si>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</si>
  <si>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</si>
  <si>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</si>
  <si>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</si>
  <si>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</si>
  <si>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</si>
  <si>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</si>
  <si>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</si>
  <si>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</si>
  <si>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</si>
  <si>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</si>
  <si>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</si>
  <si>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</si>
  <si>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</si>
  <si>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</si>
  <si>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</si>
  <si>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</si>
  <si>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</si>
  <si>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</si>
  <si>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</si>
  <si>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</si>
  <si>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</si>
  <si>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</si>
  <si>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</si>
  <si>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</si>
  <si>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</si>
  <si>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</si>
  <si>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</si>
  <si>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</si>
  <si>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</si>
  <si>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</si>
  <si>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</si>
  <si>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</si>
  <si>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</si>
  <si>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</si>
  <si>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</si>
  <si>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</si>
  <si>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</si>
  <si>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</si>
  <si>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</si>
  <si>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</si>
  <si>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</si>
  <si>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</si>
  <si>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</si>
  <si>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</si>
  <si>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</si>
  <si>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</si>
  <si>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</si>
  <si>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</si>
  <si>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</si>
  <si>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</si>
  <si>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</si>
  <si>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</si>
  <si>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</si>
  <si>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</si>
  <si>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</si>
  <si>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</si>
  <si>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</si>
  <si>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</si>
  <si>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</si>
  <si>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</si>
  <si>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</si>
  <si>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</si>
  <si>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</si>
  <si>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</si>
  <si>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</si>
  <si>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</si>
  <si>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</si>
  <si>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</si>
  <si>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</si>
  <si>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</si>
  <si>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</si>
  <si>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</si>
  <si>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</si>
  <si>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</si>
  <si>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</si>
  <si>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</si>
  <si>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</si>
  <si>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</si>
  <si>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</si>
  <si>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</si>
  <si>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</si>
  <si>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</si>
  <si>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</si>
  <si>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</si>
  <si>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</si>
  <si>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</si>
  <si>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</si>
  <si>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</si>
  <si>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</si>
  <si>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</si>
  <si>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</si>
  <si>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</si>
  <si>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</si>
  <si>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</si>
  <si>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</si>
  <si>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</si>
  <si>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</si>
  <si>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</si>
  <si>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</si>
  <si>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</si>
  <si>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</si>
  <si>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</si>
  <si>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</si>
  <si>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</si>
  <si>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</si>
  <si>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</si>
  <si>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</si>
  <si>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</si>
  <si>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</si>
  <si>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</si>
  <si>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</si>
  <si>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</si>
  <si>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</si>
  <si>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</si>
  <si>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</si>
  <si>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</si>
  <si>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</si>
  <si>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</si>
  <si>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</si>
  <si>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</si>
  <si>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</si>
  <si>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</si>
  <si>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</si>
  <si>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</si>
  <si>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</si>
  <si>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</si>
  <si>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</si>
  <si>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</si>
  <si>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</si>
  <si>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</si>
  <si>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</si>
  <si>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</si>
  <si>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</si>
  <si>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</si>
  <si>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</si>
  <si>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</si>
  <si>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</si>
  <si>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</si>
  <si>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</si>
  <si>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</si>
  <si>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</si>
  <si>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</si>
  <si>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</si>
  <si>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</si>
  <si>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</si>
  <si>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</si>
  <si>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</si>
  <si>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</si>
  <si>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</si>
  <si>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</si>
  <si>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</si>
  <si>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</si>
  <si>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</si>
  <si>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</si>
  <si>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</si>
  <si>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</si>
  <si>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</si>
  <si>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</si>
  <si>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</si>
  <si>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</si>
  <si>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</si>
  <si>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</si>
  <si>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</si>
  <si>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</si>
  <si>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</si>
  <si>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</si>
  <si>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</si>
  <si>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</si>
  <si>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</si>
  <si>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</si>
  <si>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</si>
  <si>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</si>
  <si>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</si>
  <si>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</si>
  <si>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</si>
  <si>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</si>
  <si>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</si>
  <si>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</si>
  <si>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</si>
  <si>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</si>
  <si>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</si>
  <si>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</si>
  <si>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</si>
  <si>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</si>
  <si>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</si>
  <si>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</si>
  <si>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</si>
  <si>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</si>
  <si>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</si>
  <si>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</si>
  <si>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</si>
  <si>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</si>
  <si>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</si>
  <si>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</si>
  <si>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</si>
  <si>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</si>
  <si>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</si>
  <si>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</si>
  <si>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</si>
  <si>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</si>
  <si>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</si>
  <si>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</si>
  <si>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</si>
  <si>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</si>
  <si>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</si>
  <si>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</si>
  <si>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</si>
  <si>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</si>
  <si>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</si>
  <si>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</si>
  <si>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</si>
  <si>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</si>
  <si>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</si>
  <si>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</si>
  <si>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</si>
  <si>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</si>
  <si>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</si>
  <si>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</si>
  <si>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</si>
  <si>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</si>
  <si>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</si>
  <si>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</si>
  <si>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</si>
  <si>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</si>
  <si>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</si>
  <si>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</si>
  <si>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</si>
  <si>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</si>
  <si>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</si>
  <si>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</si>
  <si>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</si>
  <si>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</si>
  <si>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</si>
  <si>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</si>
  <si>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</si>
  <si>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</si>
  <si>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</si>
  <si>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</si>
  <si>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</si>
  <si>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</si>
  <si>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</si>
  <si>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</si>
  <si>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</si>
  <si>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</si>
  <si>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</si>
  <si>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</si>
  <si>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</si>
  <si>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</si>
  <si>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</si>
  <si>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</si>
  <si>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</si>
  <si>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</si>
  <si>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</si>
  <si>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</si>
  <si>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</si>
  <si>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</si>
  <si>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</si>
  <si>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</si>
  <si>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</si>
  <si>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</si>
  <si>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</si>
  <si>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</si>
  <si>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</si>
  <si>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</si>
  <si>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</si>
  <si>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</si>
  <si>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</si>
  <si>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</si>
  <si>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</si>
  <si>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</si>
  <si>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</si>
  <si>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</si>
  <si>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</si>
  <si>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</si>
  <si>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</si>
  <si>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</si>
  <si>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</si>
  <si>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</si>
  <si>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</si>
  <si>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</si>
  <si>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</si>
  <si>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</si>
  <si>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</si>
  <si>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</si>
  <si>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</si>
  <si>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</si>
  <si>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</si>
  <si>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</si>
  <si>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</si>
  <si>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</si>
  <si>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</si>
  <si>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</si>
  <si>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</si>
  <si>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</si>
  <si>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</si>
  <si>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</si>
  <si>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</si>
  <si>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</si>
  <si>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</si>
  <si>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</si>
  <si>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</si>
  <si>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</si>
  <si>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</si>
  <si>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</si>
  <si>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</si>
  <si>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</si>
  <si>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</si>
  <si>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</si>
  <si>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</si>
  <si>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</si>
  <si>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</si>
  <si>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</si>
  <si>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</si>
  <si>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</si>
  <si>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</si>
  <si>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</si>
  <si>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</si>
  <si>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</si>
  <si>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</si>
  <si>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</si>
  <si>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</si>
  <si>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</si>
  <si>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</si>
  <si>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</si>
  <si>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</si>
  <si>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</si>
  <si>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</si>
  <si>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</si>
  <si>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</si>
  <si>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</si>
  <si>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</si>
  <si>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</si>
  <si>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</si>
  <si>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</si>
  <si>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</si>
  <si>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</si>
  <si>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</si>
  <si>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</si>
  <si>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</si>
  <si>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</si>
  <si>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</si>
  <si>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</si>
  <si>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</si>
  <si>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</si>
  <si>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</si>
  <si>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</si>
  <si>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</si>
  <si>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</si>
  <si>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</si>
  <si>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</si>
  <si>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</si>
  <si>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</si>
  <si>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</si>
  <si>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</si>
  <si>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</si>
  <si>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</si>
  <si>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</si>
  <si>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</si>
  <si>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</si>
  <si>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</si>
  <si>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</si>
  <si>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</si>
  <si>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</si>
  <si>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</si>
  <si>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</si>
  <si>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</si>
  <si>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</si>
  <si>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</si>
  <si>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</si>
  <si>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</si>
  <si>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</si>
  <si>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</si>
  <si>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</si>
  <si>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</si>
  <si>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</si>
  <si>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</si>
  <si>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</si>
  <si>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</si>
  <si>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</si>
  <si>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</si>
  <si>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</si>
  <si>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</si>
  <si>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</si>
  <si>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</si>
  <si>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</si>
  <si>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</si>
  <si>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</si>
  <si>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</si>
  <si>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</si>
  <si>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</si>
  <si>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</si>
  <si>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</si>
  <si>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</si>
  <si>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</si>
  <si>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</si>
  <si>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</si>
  <si>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</si>
  <si>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</si>
  <si>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</si>
  <si>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</si>
  <si>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</si>
  <si>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</si>
  <si>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</si>
  <si>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</si>
  <si>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</si>
  <si>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</si>
  <si>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</si>
  <si>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</si>
  <si>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</si>
  <si>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</si>
  <si>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</si>
  <si>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</si>
  <si>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</si>
  <si>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</si>
  <si>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</si>
  <si>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</si>
  <si>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</si>
  <si>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</si>
  <si>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</si>
  <si>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</si>
  <si>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</si>
  <si>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</si>
  <si>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</si>
  <si>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</si>
  <si>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</si>
  <si>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</si>
  <si>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</si>
  <si>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</si>
  <si>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</si>
  <si>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</si>
  <si>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</si>
  <si>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</si>
  <si>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</si>
  <si>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</si>
  <si>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</si>
  <si>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</si>
  <si>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</si>
  <si>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</si>
  <si>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</si>
  <si>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</si>
  <si>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</si>
  <si>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</si>
  <si>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</si>
  <si>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</si>
  <si>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</si>
  <si>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</si>
  <si>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</si>
  <si>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</si>
  <si>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</si>
  <si>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</si>
  <si>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</si>
  <si>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</si>
  <si>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</si>
  <si>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</si>
  <si>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</si>
  <si>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</si>
  <si>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</si>
  <si>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</si>
  <si>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</si>
  <si>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</si>
  <si>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</si>
  <si>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</si>
  <si>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</si>
  <si>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</si>
  <si>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</si>
  <si>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</si>
  <si>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</si>
  <si>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</si>
  <si>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</si>
  <si>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</si>
  <si>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</si>
  <si>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</si>
  <si>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</si>
  <si>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</si>
  <si>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</si>
  <si>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</si>
  <si>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</si>
  <si>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</si>
  <si>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</si>
  <si>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</si>
  <si>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</si>
  <si>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</si>
  <si>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</si>
  <si>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</si>
  <si>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</si>
  <si>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</si>
  <si>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</si>
  <si>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</si>
  <si>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</si>
  <si>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</si>
  <si>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</si>
  <si>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</si>
  <si>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</si>
  <si>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</si>
  <si>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</si>
  <si>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</si>
  <si>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</si>
  <si>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</si>
  <si>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</si>
  <si>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</si>
  <si>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</si>
  <si>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</si>
  <si>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</si>
  <si>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</si>
  <si>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</si>
  <si>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</si>
  <si>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</si>
  <si>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</si>
  <si>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</si>
  <si>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</si>
  <si>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</si>
  <si>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</si>
  <si>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</si>
  <si>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</si>
  <si>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</si>
  <si>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</si>
  <si>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</si>
  <si>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</si>
  <si>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</si>
  <si>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</si>
  <si>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</si>
  <si>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</si>
  <si>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</si>
  <si>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</si>
  <si>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</si>
  <si>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</si>
  <si>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</si>
  <si>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</si>
  <si>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</si>
  <si>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</si>
  <si>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</si>
  <si>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</si>
  <si>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</si>
  <si>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</si>
  <si>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</si>
  <si>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</si>
  <si>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</si>
  <si>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</si>
  <si>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</si>
  <si>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</si>
  <si>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</si>
  <si>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</si>
  <si>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</si>
  <si>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</si>
  <si>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</si>
  <si>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</si>
  <si>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</si>
  <si>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</si>
  <si>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</si>
  <si>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</si>
  <si>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</si>
  <si>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</si>
  <si>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</si>
  <si>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</si>
  <si>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</si>
  <si>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</si>
  <si>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</si>
  <si>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</si>
  <si>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</si>
  <si>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</si>
  <si>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</si>
  <si>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</si>
  <si>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</si>
  <si>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</si>
  <si>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</si>
  <si>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</si>
  <si>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</si>
  <si>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</si>
  <si>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</si>
  <si>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</si>
  <si>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</si>
  <si>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</si>
  <si>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</si>
  <si>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</si>
  <si>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</si>
  <si>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</si>
  <si>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</si>
  <si>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</si>
  <si>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</si>
  <si>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</si>
  <si>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</si>
  <si>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</si>
  <si>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</si>
  <si>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</si>
  <si>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</si>
  <si>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</si>
  <si>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</si>
  <si>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</si>
  <si>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</si>
  <si>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</si>
  <si>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</si>
  <si>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</si>
  <si>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</si>
  <si>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</si>
  <si>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</si>
  <si>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</si>
  <si>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</si>
  <si>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</si>
  <si>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</si>
  <si>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</si>
  <si>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</si>
  <si>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</si>
  <si>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</si>
  <si>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</si>
  <si>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</si>
  <si>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</si>
  <si>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</si>
  <si>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</si>
  <si>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</si>
  <si>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</si>
  <si>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</si>
  <si>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</si>
  <si>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</si>
  <si>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</si>
  <si>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</si>
  <si>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</si>
  <si>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</si>
  <si>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</si>
  <si>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</si>
  <si>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</si>
  <si>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</si>
  <si>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</si>
  <si>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</si>
  <si>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</si>
  <si>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</si>
  <si>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</si>
  <si>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</si>
  <si>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</si>
  <si>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</si>
  <si>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</si>
  <si>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</si>
  <si>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</si>
  <si>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</si>
  <si>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</si>
  <si>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</si>
  <si>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</si>
  <si>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</si>
  <si>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</si>
  <si>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</si>
  <si>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</si>
  <si>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</si>
  <si>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</si>
  <si>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</si>
  <si>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</si>
  <si>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</si>
  <si>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</si>
  <si>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</si>
  <si>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</si>
  <si>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</si>
  <si>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</si>
  <si>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</si>
  <si>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</si>
  <si>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</si>
  <si>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</si>
  <si>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</si>
  <si>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</si>
  <si>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</si>
  <si>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</si>
  <si>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</si>
  <si>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</si>
  <si>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</si>
  <si>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</si>
  <si>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</si>
  <si>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</si>
  <si>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</si>
  <si>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</si>
  <si>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</si>
  <si>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</si>
  <si>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</si>
  <si>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</si>
  <si>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</si>
  <si>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</si>
  <si>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</si>
  <si>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</si>
  <si>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</si>
  <si>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</si>
  <si>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</si>
  <si>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</si>
  <si>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</si>
  <si>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</si>
  <si>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</si>
  <si>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</si>
  <si>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</si>
  <si>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</si>
  <si>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</si>
  <si>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</si>
  <si>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</si>
  <si>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</si>
  <si>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</si>
  <si>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</si>
  <si>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</si>
  <si>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</si>
  <si>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</si>
  <si>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</si>
  <si>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</si>
  <si>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</si>
  <si>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</si>
  <si>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</si>
  <si>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</si>
  <si>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</si>
  <si>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</si>
  <si>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</si>
  <si>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</si>
  <si>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</si>
  <si>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</si>
  <si>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</si>
  <si>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</si>
  <si>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</si>
  <si>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</si>
  <si>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</si>
  <si>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</si>
  <si>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</si>
  <si>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</si>
  <si>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</si>
  <si>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</si>
  <si>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</si>
  <si>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</si>
  <si>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</si>
  <si>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</si>
  <si>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</si>
  <si>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</si>
  <si>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</si>
  <si>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</si>
  <si>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</si>
  <si>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</si>
  <si>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</si>
  <si>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</si>
  <si>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</si>
  <si>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</si>
  <si>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</si>
  <si>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</si>
  <si>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</si>
  <si>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</si>
  <si>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</si>
  <si>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</si>
  <si>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</si>
  <si>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</si>
  <si>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</si>
  <si>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</si>
  <si>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</si>
  <si>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</si>
  <si>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</si>
  <si>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</si>
  <si>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</si>
  <si>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</si>
  <si>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</si>
  <si>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</si>
  <si>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</si>
  <si>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</si>
  <si>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</si>
  <si>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</si>
  <si>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</si>
  <si>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</si>
  <si>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</si>
  <si>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</si>
  <si>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</si>
  <si>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</si>
  <si>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</si>
  <si>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</si>
  <si>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</si>
  <si>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</si>
  <si>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</si>
  <si>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</si>
  <si>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</si>
  <si>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</si>
  <si>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</si>
  <si>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</si>
  <si>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</si>
  <si>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</si>
  <si>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</si>
  <si>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</si>
  <si>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</si>
  <si>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</si>
  <si>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</si>
  <si>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</si>
  <si>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</si>
  <si>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</si>
  <si>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</si>
  <si>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</si>
  <si>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</si>
  <si>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</si>
  <si>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</si>
  <si>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</si>
  <si>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</si>
  <si>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</si>
  <si>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</si>
  <si>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</si>
  <si>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</si>
  <si>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</si>
  <si>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</si>
  <si>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</si>
  <si>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</si>
  <si>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</si>
  <si>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</si>
  <si>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</si>
  <si>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</si>
  <si>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</si>
  <si>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</si>
  <si>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</si>
  <si>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</si>
  <si>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</si>
  <si>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</si>
  <si>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</si>
  <si>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</si>
  <si>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</si>
  <si>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</si>
  <si>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</si>
  <si>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</si>
  <si>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</si>
  <si>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</si>
  <si>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</si>
  <si>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</si>
  <si>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</si>
  <si>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</si>
  <si>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</si>
  <si>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</si>
  <si>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</si>
  <si>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</si>
  <si>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</si>
  <si>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</si>
  <si>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</si>
  <si>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</si>
  <si>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</si>
  <si>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</si>
  <si>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</si>
  <si>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</si>
  <si>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</si>
  <si>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</si>
  <si>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</si>
  <si>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</si>
  <si>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</si>
  <si>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</si>
  <si>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</si>
  <si>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</si>
  <si>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</si>
  <si>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</si>
  <si>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</si>
  <si>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</si>
  <si>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</si>
  <si>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</si>
  <si>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</si>
  <si>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</si>
  <si>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</si>
  <si>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</si>
  <si>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</si>
  <si>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</si>
  <si>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</si>
  <si>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</si>
  <si>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</si>
  <si>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</si>
  <si>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</si>
  <si>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</si>
  <si>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</si>
  <si>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</si>
  <si>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</si>
  <si>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</si>
  <si>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</si>
  <si>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</si>
  <si>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</si>
  <si>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</si>
  <si>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</si>
  <si>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</si>
  <si>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</si>
  <si>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</si>
  <si>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</si>
  <si>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</si>
  <si>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</si>
  <si>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</si>
  <si>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</si>
  <si>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</si>
  <si>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</si>
  <si>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</si>
  <si>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</si>
  <si>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</si>
  <si>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</si>
  <si>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</si>
  <si>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</si>
  <si>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</si>
  <si>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</si>
  <si>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</si>
  <si>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</si>
  <si>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</si>
  <si>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</si>
  <si>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</si>
  <si>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</si>
  <si>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</si>
  <si>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</si>
  <si>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</si>
  <si>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</si>
  <si>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</si>
  <si>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</si>
  <si>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</si>
  <si>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</si>
  <si>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</si>
  <si>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</si>
  <si>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</si>
  <si>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</si>
  <si>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</si>
  <si>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</si>
  <si>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</si>
  <si>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</si>
  <si>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</si>
  <si>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</si>
  <si>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</si>
  <si>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</si>
  <si>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</si>
  <si>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</si>
  <si>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</si>
  <si>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</si>
  <si>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</si>
  <si>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</si>
  <si>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</si>
  <si>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</si>
  <si>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</si>
  <si>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</si>
  <si>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</si>
  <si>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</si>
  <si>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</si>
  <si>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</si>
  <si>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</si>
  <si>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</si>
  <si>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</si>
  <si>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</si>
  <si>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</si>
  <si>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</si>
  <si>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</si>
  <si>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</si>
  <si>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</si>
  <si>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</si>
  <si>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</si>
  <si>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</si>
  <si>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</si>
  <si>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</si>
  <si>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</si>
  <si>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</si>
  <si>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</si>
  <si>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</si>
  <si>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</si>
  <si>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</si>
  <si>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</si>
  <si>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</si>
  <si>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</si>
  <si>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</si>
  <si>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</si>
  <si>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</si>
  <si>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</si>
  <si>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</si>
  <si>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</si>
  <si>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</si>
  <si>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</si>
  <si>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</si>
  <si>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</si>
  <si>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</si>
  <si>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</si>
  <si>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</si>
  <si>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</si>
  <si>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</si>
  <si>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</si>
  <si>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</si>
  <si>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</si>
  <si>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</si>
  <si>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</si>
  <si>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</si>
  <si>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</si>
  <si>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</si>
  <si>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</si>
  <si>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</si>
  <si>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</si>
  <si>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</si>
  <si>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</si>
  <si>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</si>
  <si>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</si>
  <si>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</si>
  <si>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</si>
  <si>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</si>
  <si>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</si>
  <si>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</si>
  <si>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</si>
  <si>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</si>
  <si>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</si>
  <si>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</si>
  <si>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</si>
  <si>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</si>
  <si>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</si>
  <si>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</si>
  <si>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</si>
  <si>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</si>
  <si>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</si>
  <si>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</si>
  <si>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</si>
  <si>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</si>
  <si>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</si>
  <si>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</si>
  <si>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</si>
  <si>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</si>
  <si>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</si>
  <si>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</si>
  <si>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</si>
  <si>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</si>
  <si>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</si>
  <si>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</si>
  <si>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</si>
  <si>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</si>
  <si>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</si>
  <si>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</si>
  <si>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</si>
  <si>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</si>
  <si>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</si>
  <si>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</si>
  <si>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</si>
  <si>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</si>
  <si>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</si>
  <si>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</si>
  <si>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</si>
  <si>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</si>
  <si>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</si>
  <si>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</si>
  <si>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</si>
  <si>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</si>
  <si>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</si>
  <si>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</si>
  <si>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</si>
  <si>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</si>
  <si>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</si>
  <si>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</si>
  <si>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</si>
  <si>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</si>
  <si>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</si>
  <si>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</si>
  <si>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</si>
  <si>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</si>
  <si>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</si>
  <si>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</si>
  <si>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</si>
  <si>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</si>
  <si>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</si>
  <si>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</si>
  <si>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</si>
  <si>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</si>
  <si>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</si>
  <si>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</si>
  <si>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</si>
  <si>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</si>
  <si>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</si>
  <si>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</si>
  <si>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</si>
  <si>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</si>
  <si>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</si>
  <si>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</si>
  <si>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</si>
  <si>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</si>
  <si>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</si>
  <si>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</si>
  <si>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</si>
  <si>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</si>
  <si>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</si>
  <si>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</si>
  <si>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</si>
  <si>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</si>
  <si>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</si>
  <si>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</si>
  <si>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</si>
  <si>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</si>
  <si>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</si>
  <si>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</si>
  <si>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</si>
  <si>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</si>
  <si>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</si>
  <si>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</si>
  <si>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</si>
  <si>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</si>
  <si>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</si>
  <si>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</si>
  <si>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</si>
  <si>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</si>
  <si>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</si>
  <si>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</si>
  <si>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</si>
  <si>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</si>
  <si>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</si>
  <si>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</si>
  <si>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</si>
  <si>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</si>
  <si>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</si>
  <si>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</si>
  <si>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</si>
  <si>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</si>
  <si>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</si>
  <si>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</si>
  <si>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</si>
  <si>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</si>
  <si>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</si>
  <si>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</si>
  <si>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</si>
  <si>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</si>
  <si>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</si>
  <si>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</si>
  <si>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</si>
  <si>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</si>
  <si>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</si>
  <si>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</si>
  <si>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</si>
  <si>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</si>
  <si>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</si>
  <si>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</si>
  <si>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</si>
  <si>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</si>
  <si>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</si>
  <si>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</si>
  <si>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</si>
  <si>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</si>
  <si>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</si>
  <si>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</si>
  <si>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</si>
  <si>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</si>
  <si>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</si>
  <si>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</si>
  <si>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</si>
  <si>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</si>
  <si>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</si>
  <si>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</si>
  <si>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</si>
  <si>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</si>
  <si>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</si>
  <si>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</si>
  <si>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</si>
  <si>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</si>
  <si>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</si>
  <si>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</si>
  <si>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</si>
  <si>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</si>
  <si>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</si>
  <si>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</si>
  <si>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</si>
  <si>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</si>
  <si>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</si>
  <si>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</si>
  <si>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</si>
  <si>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</si>
  <si>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</si>
  <si>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</si>
  <si>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</si>
  <si>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</si>
  <si>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</si>
  <si>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</si>
  <si>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</si>
  <si>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</si>
  <si>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</si>
  <si>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</si>
  <si>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</si>
  <si>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</si>
  <si>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</si>
  <si>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</si>
  <si>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</si>
  <si>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</si>
  <si>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</si>
  <si>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</si>
  <si>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</si>
  <si>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</si>
  <si>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</si>
  <si>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</si>
  <si>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</si>
  <si>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</si>
  <si>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</si>
  <si>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</si>
  <si>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</si>
  <si>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</si>
  <si>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</si>
  <si>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</si>
  <si>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</si>
  <si>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</si>
  <si>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</si>
  <si>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</si>
  <si>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</si>
  <si>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</si>
  <si>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</si>
  <si>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</si>
  <si>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</si>
  <si>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</si>
  <si>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</si>
  <si>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</si>
  <si>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</si>
  <si>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</si>
  <si>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</si>
  <si>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</si>
  <si>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</si>
  <si>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</si>
  <si>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</si>
  <si>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</si>
  <si>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</si>
  <si>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</si>
  <si>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</si>
  <si>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</si>
  <si>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</si>
  <si>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</si>
  <si>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</si>
  <si>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</si>
  <si>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</si>
  <si>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</si>
  <si>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</si>
  <si>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</si>
  <si>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</si>
  <si>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</si>
  <si>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</si>
  <si>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</si>
  <si>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</si>
  <si>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</si>
  <si>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</si>
  <si>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</si>
  <si>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</si>
  <si>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</si>
  <si>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</si>
  <si>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</si>
  <si>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</si>
  <si>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</si>
  <si>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</si>
  <si>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</si>
  <si>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</si>
  <si>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</si>
  <si>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</si>
  <si>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</si>
  <si>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</si>
  <si>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</si>
  <si>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</si>
  <si>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</si>
  <si>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</si>
  <si>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</si>
  <si>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</si>
  <si>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</si>
  <si>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</si>
  <si>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</si>
  <si>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</si>
  <si>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</si>
  <si>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</si>
  <si>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</si>
  <si>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</si>
  <si>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</si>
  <si>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</si>
  <si>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</si>
  <si>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</si>
  <si>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</si>
  <si>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</si>
  <si>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</si>
  <si>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</si>
  <si>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</si>
  <si>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</si>
  <si>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</si>
  <si>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</si>
  <si>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</si>
  <si>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</si>
  <si>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</si>
  <si>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</si>
  <si>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</si>
  <si>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</si>
  <si>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</si>
  <si>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</si>
  <si>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</si>
  <si>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</si>
  <si>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</si>
  <si>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</si>
  <si>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</si>
  <si>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</si>
  <si>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</si>
  <si>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</si>
  <si>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</si>
  <si>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</si>
  <si>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</si>
  <si>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</si>
  <si>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</si>
  <si>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</si>
  <si>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</si>
  <si>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</si>
  <si>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</si>
  <si>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</si>
  <si>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</si>
  <si>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</si>
  <si>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</si>
  <si>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</si>
  <si>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</si>
  <si>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</si>
  <si>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</si>
  <si>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</si>
  <si>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</si>
  <si>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</si>
  <si>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</si>
  <si>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</si>
  <si>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</si>
  <si>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</si>
  <si>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</si>
  <si>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</si>
  <si>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</si>
  <si>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</si>
  <si>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</si>
  <si>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</si>
  <si>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</si>
  <si>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</si>
  <si>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</si>
  <si>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</si>
  <si>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</si>
  <si>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</si>
  <si>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</si>
  <si>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</si>
  <si>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</si>
  <si>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</si>
  <si>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</si>
  <si>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</si>
  <si>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</si>
  <si>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</si>
  <si>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</si>
  <si>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</si>
  <si>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</si>
  <si>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</si>
  <si>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</si>
  <si>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</si>
  <si>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</si>
  <si>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</si>
  <si>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</si>
  <si>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</si>
  <si>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</si>
  <si>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</si>
  <si>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</si>
  <si>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</si>
  <si>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</si>
  <si>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</si>
  <si>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</si>
  <si>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</si>
  <si>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</si>
  <si>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</si>
  <si>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</si>
  <si>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</si>
  <si>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</si>
  <si>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</si>
  <si>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</si>
  <si>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</si>
  <si>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</si>
  <si>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</si>
  <si>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</si>
  <si>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</si>
  <si>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</si>
  <si>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</si>
  <si>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</si>
  <si>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</si>
  <si>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</si>
  <si>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</si>
  <si>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</si>
  <si>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</si>
  <si>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</si>
  <si>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</si>
  <si>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</si>
  <si>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</si>
  <si>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</si>
  <si>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</si>
  <si>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</si>
  <si>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</si>
  <si>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</si>
  <si>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</si>
  <si>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</si>
  <si>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</si>
  <si>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</si>
  <si>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</si>
  <si>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</si>
  <si>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</si>
  <si>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</si>
  <si>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</si>
  <si>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</si>
  <si>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</si>
  <si>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</si>
  <si>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</si>
  <si>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</si>
  <si>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</si>
  <si>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</si>
  <si>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</si>
  <si>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</si>
  <si>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</si>
  <si>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</si>
  <si>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</si>
  <si>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</si>
  <si>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</si>
  <si>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</si>
  <si>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</si>
  <si>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</si>
  <si>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</si>
  <si>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</si>
  <si>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</si>
  <si>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</si>
  <si>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</si>
  <si>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</si>
  <si>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</si>
  <si>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</si>
  <si>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</si>
  <si>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</si>
  <si>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</si>
  <si>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</si>
  <si>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</si>
  <si>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</si>
  <si>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</si>
  <si>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</si>
  <si>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</si>
  <si>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</si>
  <si>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</si>
  <si>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</si>
  <si>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</si>
  <si>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</si>
  <si>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</si>
  <si>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</si>
  <si>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</si>
  <si>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</si>
  <si>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</si>
  <si>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</si>
  <si>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</si>
  <si>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</si>
  <si>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</si>
  <si>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</si>
  <si>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</si>
  <si>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</si>
  <si>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</si>
  <si>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</si>
  <si>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</si>
  <si>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</si>
  <si>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</si>
  <si>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</si>
  <si>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</si>
  <si>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</si>
  <si>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</si>
  <si>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</si>
  <si>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</si>
  <si>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</si>
  <si>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</si>
  <si>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</si>
  <si>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</si>
  <si>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</si>
  <si>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</si>
  <si>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</si>
  <si>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</si>
  <si>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</si>
  <si>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</si>
  <si>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</si>
  <si>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</si>
  <si>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</si>
  <si>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</si>
  <si>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</si>
  <si>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</si>
  <si>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</si>
  <si>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</si>
  <si>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</si>
  <si>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</si>
  <si>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</si>
  <si>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</si>
  <si>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</si>
  <si>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</si>
  <si>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</si>
  <si>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</si>
  <si>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</si>
  <si>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</si>
  <si>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</si>
  <si>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</si>
  <si>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</si>
  <si>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</si>
  <si>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</si>
  <si>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</si>
  <si>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</si>
  <si>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</si>
  <si>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</si>
  <si>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</si>
  <si>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</si>
  <si>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</si>
  <si>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</si>
  <si>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</si>
  <si>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</si>
  <si>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</si>
  <si>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</si>
  <si>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</si>
  <si>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</si>
  <si>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</si>
  <si>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</si>
  <si>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</si>
  <si>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</si>
  <si>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</si>
  <si>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</si>
  <si>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</si>
  <si>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</si>
  <si>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</si>
  <si>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</si>
  <si>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</si>
  <si>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</si>
  <si>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</si>
  <si>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</si>
  <si>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</si>
  <si>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</si>
  <si>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</si>
  <si>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</si>
  <si>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</si>
  <si>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</si>
  <si>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</si>
  <si>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</si>
  <si>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</si>
  <si>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</si>
  <si>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</si>
  <si>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</si>
  <si>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</si>
  <si>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</si>
  <si>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</si>
  <si>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</si>
  <si>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</si>
  <si>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</si>
  <si>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</si>
  <si>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</si>
  <si>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</si>
  <si>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</si>
  <si>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</si>
  <si>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</si>
  <si>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</si>
  <si>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</si>
  <si>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</si>
  <si>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</si>
  <si>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</si>
  <si>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</si>
  <si>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</si>
  <si>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</si>
  <si>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</si>
  <si>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</si>
  <si>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</si>
  <si>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</si>
  <si>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</si>
  <si>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</si>
  <si>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</si>
  <si>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</si>
  <si>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</si>
  <si>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</si>
  <si>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</si>
  <si>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</si>
  <si>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</si>
  <si>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</si>
  <si>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</si>
  <si>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</si>
  <si>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</si>
  <si>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</si>
  <si>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</si>
  <si>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</si>
  <si>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</si>
  <si>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</si>
  <si>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</si>
  <si>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</si>
  <si>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</si>
  <si>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</si>
  <si>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</si>
  <si>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</si>
  <si>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</si>
  <si>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</si>
  <si>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</si>
  <si>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</si>
  <si>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</si>
  <si>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</si>
  <si>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</si>
  <si>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</si>
  <si>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</si>
  <si>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</si>
  <si>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</si>
  <si>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</si>
  <si>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</si>
  <si>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</si>
  <si>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</si>
  <si>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</si>
  <si>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</si>
  <si>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</si>
  <si>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</si>
  <si>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</si>
  <si>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</si>
  <si>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</si>
  <si>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</si>
  <si>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</si>
  <si>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</si>
  <si>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</si>
  <si>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</si>
  <si>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</si>
  <si>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</si>
  <si>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</si>
  <si>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</si>
  <si>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</si>
  <si>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</si>
  <si>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</si>
  <si>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</si>
  <si>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</si>
  <si>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</si>
  <si>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</si>
  <si>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</si>
  <si>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</si>
  <si>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</si>
  <si>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</si>
  <si>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</si>
  <si>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</si>
  <si>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</si>
  <si>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</si>
  <si>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</si>
  <si>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</si>
  <si>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</si>
  <si>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</si>
  <si>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</si>
  <si>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</si>
  <si>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</si>
  <si>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</si>
  <si>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</si>
  <si>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</si>
  <si>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</si>
  <si>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</si>
  <si>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</si>
  <si>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</si>
  <si>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</si>
  <si>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</si>
  <si>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</si>
  <si>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</si>
  <si>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</si>
  <si>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</si>
  <si>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</si>
  <si>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</si>
  <si>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</si>
  <si>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</si>
  <si>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</si>
  <si>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</si>
  <si>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</si>
  <si>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</si>
  <si>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</si>
  <si>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</si>
  <si>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</si>
  <si>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</si>
  <si>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</si>
  <si>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</si>
  <si>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</si>
  <si>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</si>
  <si>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</si>
  <si>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</si>
  <si>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</si>
  <si>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</si>
  <si>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</si>
  <si>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</si>
  <si>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</si>
  <si>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</si>
  <si>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</si>
  <si>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</si>
  <si>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</si>
  <si>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</si>
  <si>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</si>
  <si>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</si>
  <si>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</si>
  <si>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</si>
  <si>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</si>
  <si>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</si>
  <si>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</si>
  <si>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</si>
  <si>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</si>
  <si>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</si>
  <si>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</si>
  <si>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</si>
  <si>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</si>
  <si>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</si>
  <si>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</si>
  <si>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</si>
  <si>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</si>
  <si>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</si>
  <si>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</si>
  <si>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</si>
  <si>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</si>
  <si>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</si>
  <si>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</si>
  <si>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</si>
  <si>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</si>
  <si>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</si>
  <si>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</si>
  <si>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</si>
  <si>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</si>
  <si>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</si>
  <si>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</si>
  <si>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</si>
  <si>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</si>
  <si>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</si>
  <si>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</si>
  <si>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</si>
  <si>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</si>
  <si>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</si>
  <si>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</si>
  <si>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</si>
  <si>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</si>
  <si>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</si>
  <si>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</si>
  <si>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</si>
  <si>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</si>
  <si>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</si>
  <si>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</si>
  <si>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</si>
  <si>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</si>
  <si>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</si>
  <si>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</si>
  <si>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</si>
  <si>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</si>
  <si>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</si>
  <si>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</si>
  <si>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</si>
  <si>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</si>
  <si>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</si>
  <si>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</si>
  <si>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</si>
  <si>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</si>
  <si>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</si>
  <si>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</si>
  <si>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</si>
  <si>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</si>
  <si>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</si>
  <si>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</si>
  <si>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</si>
  <si>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</si>
  <si>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</si>
  <si>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</si>
  <si>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</si>
  <si>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</si>
  <si>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</si>
  <si>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</si>
  <si>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</si>
  <si>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</si>
  <si>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</si>
  <si>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</si>
  <si>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</si>
  <si>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</si>
  <si>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</si>
  <si>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</si>
  <si>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</si>
  <si>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</si>
  <si>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</si>
  <si>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</si>
  <si>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</si>
  <si>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</si>
  <si>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</si>
  <si>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</si>
  <si>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</si>
  <si>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</si>
  <si>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</si>
  <si>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</si>
  <si>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</si>
  <si>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</si>
  <si>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</si>
  <si>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</si>
  <si>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</si>
  <si>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</si>
  <si>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</si>
  <si>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</si>
  <si>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</si>
  <si>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</si>
  <si>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</si>
  <si>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</si>
  <si>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</si>
  <si>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</si>
  <si>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</si>
  <si>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</si>
  <si>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</si>
  <si>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</si>
  <si>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</si>
  <si>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</si>
  <si>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</si>
  <si>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</si>
  <si>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</si>
  <si>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</si>
  <si>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</si>
  <si>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</si>
  <si>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</si>
  <si>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</si>
  <si>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</si>
  <si>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</si>
  <si>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</si>
  <si>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</si>
  <si>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</si>
  <si>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</si>
  <si>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</si>
  <si>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</si>
  <si>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</si>
  <si>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</si>
  <si>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</si>
  <si>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</si>
  <si>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</si>
  <si>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</si>
  <si>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</si>
  <si>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</si>
  <si>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</si>
  <si>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</si>
  <si>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</si>
  <si>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</si>
  <si>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</si>
  <si>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</si>
  <si>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</si>
  <si>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</si>
  <si>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</si>
  <si>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</si>
  <si>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</si>
  <si>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</si>
  <si>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</si>
  <si>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</si>
  <si>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</si>
  <si>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</si>
  <si>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</si>
  <si>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</si>
  <si>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</si>
  <si>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</si>
  <si>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</si>
  <si>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</si>
  <si>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</si>
  <si>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</si>
  <si>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</si>
  <si>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</si>
  <si>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</si>
  <si>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</si>
  <si>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</si>
  <si>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</si>
  <si>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</si>
  <si>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</si>
  <si>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</si>
  <si>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</si>
  <si>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</si>
  <si>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</si>
  <si>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</si>
  <si>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</si>
  <si>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</si>
  <si>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</si>
  <si>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</si>
  <si>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</si>
  <si>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</si>
  <si>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</si>
  <si>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</si>
  <si>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</si>
  <si>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</si>
  <si>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</si>
  <si>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</si>
  <si>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</si>
  <si>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</si>
  <si>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</si>
  <si>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</si>
  <si>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</si>
  <si>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</si>
  <si>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</si>
  <si>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</si>
  <si>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</si>
  <si>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</si>
  <si>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</si>
  <si>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</si>
  <si>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</si>
  <si>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</si>
  <si>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</si>
  <si>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</si>
  <si>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</si>
  <si>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</si>
  <si>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</si>
  <si>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</si>
  <si>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</si>
  <si>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</si>
  <si>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</si>
  <si>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</si>
  <si>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</si>
  <si>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</si>
  <si>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</si>
  <si>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</si>
  <si>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</si>
  <si>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</si>
  <si>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</si>
  <si>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</si>
  <si>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</si>
  <si>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</si>
  <si>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</si>
  <si>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</si>
  <si>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</si>
  <si>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</si>
  <si>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</si>
  <si>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</si>
  <si>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</si>
  <si>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</si>
  <si>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</si>
  <si>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</si>
  <si>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</si>
  <si>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</si>
  <si>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</si>
  <si>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</si>
  <si>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</si>
  <si>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</si>
  <si>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</si>
  <si>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</si>
  <si>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</si>
  <si>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</si>
  <si>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</si>
  <si>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</si>
  <si>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</si>
  <si>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</si>
  <si>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</si>
  <si>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</si>
  <si>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</si>
  <si>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</si>
  <si>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</si>
  <si>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</si>
  <si>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</si>
  <si>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</si>
  <si>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</si>
  <si>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</si>
  <si>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</si>
  <si>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</si>
  <si>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</si>
  <si>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</si>
  <si>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</si>
  <si>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</si>
  <si>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</si>
  <si>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</si>
  <si>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</si>
  <si>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</si>
  <si>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</si>
  <si>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</si>
  <si>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</si>
  <si>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</si>
  <si>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</si>
  <si>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</si>
  <si>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</si>
  <si>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</si>
  <si>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</si>
  <si>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</si>
  <si>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</si>
  <si>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</si>
  <si>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</si>
  <si>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</si>
  <si>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</si>
  <si>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</si>
  <si>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</si>
  <si>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</si>
  <si>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</si>
  <si>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</si>
  <si>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</si>
  <si>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</si>
  <si>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</si>
  <si>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</si>
  <si>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</si>
  <si>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</si>
  <si>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</si>
  <si>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</si>
  <si>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</si>
  <si>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</si>
  <si>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</si>
  <si>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</si>
  <si>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</si>
  <si>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</si>
  <si>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</si>
  <si>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</si>
  <si>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</si>
  <si>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</si>
  <si>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</si>
  <si>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</si>
  <si>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</si>
  <si>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</si>
  <si>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</si>
  <si>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</si>
  <si>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</si>
  <si>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</si>
  <si>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</si>
  <si>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</si>
  <si>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</si>
  <si>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</si>
  <si>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</si>
  <si>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</si>
  <si>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</si>
  <si>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</si>
  <si>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</si>
  <si>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</si>
  <si>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</si>
  <si>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</si>
  <si>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</si>
  <si>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</si>
  <si>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</si>
  <si>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</si>
  <si>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</si>
  <si>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</si>
  <si>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</si>
  <si>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</si>
  <si>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</si>
  <si>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</si>
  <si>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</si>
  <si>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</si>
  <si>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</si>
  <si>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</si>
  <si>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</si>
  <si>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</si>
  <si>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</si>
  <si>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</si>
  <si>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</si>
  <si>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</si>
  <si>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</si>
  <si>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</si>
  <si>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</si>
  <si>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</si>
  <si>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</si>
  <si>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</si>
  <si>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</si>
  <si>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</si>
  <si>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</si>
  <si>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</si>
  <si>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</si>
  <si>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</si>
  <si>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</si>
  <si>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</si>
  <si>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</si>
  <si>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</si>
  <si>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</si>
  <si>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</si>
  <si>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</si>
  <si>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</si>
  <si>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</si>
  <si>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</si>
  <si>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</si>
  <si>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</si>
  <si>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</si>
  <si>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</si>
  <si>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</si>
  <si>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</si>
  <si>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</si>
  <si>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</si>
  <si>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</si>
  <si>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</si>
  <si>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</si>
  <si>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</si>
  <si>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</si>
  <si>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</si>
  <si>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</si>
  <si>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</si>
  <si>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</si>
  <si>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</si>
  <si>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</si>
  <si>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</si>
  <si>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</si>
  <si>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</si>
  <si>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</si>
  <si>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</si>
  <si>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</si>
  <si>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</si>
  <si>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</si>
  <si>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</si>
  <si>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</si>
  <si>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</si>
  <si>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</si>
  <si>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</si>
  <si>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</si>
  <si>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</si>
  <si>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</si>
  <si>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</si>
  <si>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</si>
  <si>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</si>
  <si>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</si>
  <si>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</si>
  <si>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</si>
  <si>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</si>
  <si>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</si>
  <si>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</si>
  <si>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</si>
  <si>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</si>
  <si>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</si>
  <si>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</si>
  <si>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</si>
  <si>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</si>
  <si>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</si>
  <si>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</si>
  <si>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</si>
  <si>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</si>
  <si>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</si>
  <si>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</si>
  <si>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</si>
  <si>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</si>
  <si>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</si>
  <si>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</si>
  <si>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</si>
  <si>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</si>
  <si>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</si>
  <si>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</si>
  <si>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</si>
  <si>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</si>
  <si>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</si>
  <si>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</si>
  <si>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</si>
  <si>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</si>
  <si>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</si>
  <si>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</si>
  <si>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</si>
  <si>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</si>
  <si>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</si>
  <si>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</si>
  <si>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</si>
  <si>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</si>
  <si>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</si>
  <si>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</si>
  <si>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</si>
  <si>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</si>
  <si>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</si>
  <si>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</si>
  <si>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</si>
  <si>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</si>
  <si>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</si>
  <si>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</si>
  <si>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</si>
  <si>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</si>
  <si>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</si>
  <si>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</si>
  <si>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</si>
  <si>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</si>
  <si>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</si>
  <si>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</si>
  <si>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</si>
  <si>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</si>
  <si>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</si>
  <si>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</si>
  <si>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</si>
  <si>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</si>
  <si>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</si>
  <si>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</si>
  <si>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</si>
  <si>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</si>
  <si>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</si>
  <si>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</si>
  <si>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</si>
  <si>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</si>
  <si>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</si>
  <si>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</si>
  <si>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</si>
  <si>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</si>
  <si>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</si>
  <si>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</si>
  <si>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</si>
  <si>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</si>
  <si>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</si>
  <si>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</si>
  <si>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</si>
  <si>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</si>
  <si>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</si>
  <si>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</si>
  <si>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</si>
  <si>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</si>
  <si>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</si>
  <si>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</si>
  <si>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</si>
  <si>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</si>
  <si>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</si>
  <si>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</si>
  <si>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</si>
  <si>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</si>
  <si>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</si>
  <si>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</si>
  <si>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</si>
  <si>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</si>
  <si>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</si>
  <si>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</si>
  <si>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</si>
  <si>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</si>
  <si>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</si>
  <si>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</si>
  <si>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</si>
  <si>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</si>
  <si>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</si>
  <si>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</si>
  <si>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</si>
  <si>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</si>
  <si>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</si>
  <si>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</si>
  <si>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</si>
  <si>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</si>
  <si>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</si>
  <si>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</si>
  <si>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</si>
  <si>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</si>
  <si>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</si>
  <si>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</si>
  <si>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</si>
  <si>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</si>
  <si>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</si>
  <si>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</si>
  <si>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</si>
  <si>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</si>
  <si>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</si>
  <si>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</si>
  <si>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</si>
  <si>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</si>
  <si>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</si>
  <si>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</si>
  <si>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</si>
  <si>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</si>
  <si>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</si>
  <si>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</si>
  <si>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</si>
  <si>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</si>
  <si>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</si>
  <si>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</si>
  <si>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</si>
  <si>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</si>
  <si>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</si>
  <si>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</si>
  <si>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</si>
  <si>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</si>
  <si>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</si>
  <si>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</si>
  <si>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</si>
  <si>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</si>
  <si>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</si>
  <si>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</si>
  <si>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</si>
  <si>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</si>
  <si>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</si>
  <si>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</si>
  <si>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</si>
  <si>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</si>
  <si>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</si>
  <si>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</si>
  <si>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</si>
  <si>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</si>
  <si>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</si>
  <si>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</si>
  <si>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</si>
  <si>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</si>
  <si>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</si>
  <si>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</si>
  <si>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</si>
  <si>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</si>
  <si>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</si>
  <si>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</si>
  <si>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</si>
  <si>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</si>
  <si>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</si>
  <si>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</si>
  <si>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</si>
  <si>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</si>
  <si>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</si>
  <si>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</si>
  <si>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</si>
  <si>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</si>
  <si>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</si>
  <si>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</si>
  <si>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</si>
  <si>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</si>
  <si>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</si>
  <si>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</si>
  <si>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</si>
  <si>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</si>
  <si>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</si>
  <si>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</si>
  <si>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</si>
  <si>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</si>
  <si>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</si>
  <si>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</si>
  <si>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</si>
  <si>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</si>
  <si>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</si>
  <si>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</si>
  <si>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</si>
  <si>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</si>
  <si>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</si>
  <si>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</si>
  <si>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</si>
  <si>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</si>
  <si>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</si>
  <si>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</si>
  <si>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</si>
  <si>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</si>
  <si>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</si>
  <si>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</si>
  <si>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</si>
  <si>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</si>
  <si>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</si>
  <si>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</si>
  <si>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</si>
  <si>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</si>
  <si>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</si>
  <si>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</si>
  <si>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</si>
  <si>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</si>
  <si>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</si>
  <si>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</si>
  <si>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</si>
  <si>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</si>
  <si>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</si>
  <si>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</si>
  <si>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</si>
  <si>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</si>
  <si>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</si>
  <si>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</si>
  <si>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</si>
  <si>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</si>
  <si>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</si>
  <si>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</si>
  <si>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</si>
  <si>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</si>
  <si>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</si>
  <si>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</si>
  <si>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</si>
  <si>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</si>
  <si>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</si>
  <si>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</si>
  <si>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</si>
  <si>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</si>
  <si>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</si>
  <si>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</si>
  <si>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</si>
  <si>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</si>
  <si>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</si>
  <si>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</si>
  <si>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</si>
  <si>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</si>
  <si>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</si>
  <si>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</si>
  <si>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</si>
  <si>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</si>
  <si>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</si>
  <si>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</si>
  <si>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</si>
  <si>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</si>
  <si>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</si>
  <si>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</si>
  <si>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</si>
  <si>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</si>
  <si>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</si>
  <si>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</si>
  <si>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</si>
  <si>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</si>
  <si>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</si>
  <si>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</si>
  <si>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</si>
  <si>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</si>
  <si>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</si>
  <si>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</si>
  <si>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</si>
  <si>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</si>
  <si>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</si>
  <si>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</si>
  <si>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</si>
  <si>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</si>
  <si>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</si>
  <si>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</si>
  <si>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</si>
  <si>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</si>
  <si>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</si>
  <si>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</si>
  <si>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</si>
  <si>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</si>
  <si>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</si>
  <si>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</si>
  <si>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</si>
  <si>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</si>
  <si>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</si>
  <si>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</si>
  <si>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</si>
  <si>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</si>
  <si>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</si>
  <si>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</si>
  <si>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</si>
  <si>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</si>
  <si>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</si>
  <si>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</si>
  <si>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</si>
  <si>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</si>
  <si>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</si>
  <si>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</si>
  <si>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</si>
  <si>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</si>
  <si>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</si>
  <si>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</si>
  <si>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</si>
  <si>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</si>
  <si>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</si>
  <si>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</si>
  <si>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</si>
  <si>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</si>
  <si>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</si>
  <si>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</si>
  <si>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</si>
  <si>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</si>
  <si>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</si>
  <si>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</si>
  <si>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</si>
  <si>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</si>
  <si>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</si>
  <si>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</si>
  <si>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</si>
  <si>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</si>
  <si>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</si>
  <si>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</si>
  <si>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</si>
  <si>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</si>
  <si>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</si>
  <si>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</si>
  <si>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</si>
  <si>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</si>
  <si>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</si>
  <si>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</si>
  <si>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</si>
  <si>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</si>
  <si>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</si>
  <si>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</si>
  <si>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</si>
  <si>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</si>
  <si>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</si>
  <si>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</si>
  <si>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</si>
  <si>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</si>
  <si>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</si>
  <si>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</si>
  <si>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</si>
  <si>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</si>
  <si>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</si>
  <si>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</si>
  <si>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</si>
  <si>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</si>
  <si>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</si>
  <si>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</si>
  <si>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</si>
  <si>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</si>
  <si>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</si>
  <si>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</si>
  <si>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</si>
  <si>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</si>
  <si>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</si>
  <si>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</si>
  <si>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</si>
  <si>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</si>
  <si>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</si>
  <si>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</si>
  <si>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</si>
  <si>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</si>
  <si>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</si>
  <si>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</si>
  <si>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</si>
  <si>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</si>
  <si>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</si>
  <si>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</si>
  <si>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</si>
  <si>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</si>
  <si>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</si>
  <si>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</si>
  <si>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</si>
  <si>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</si>
  <si>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</si>
  <si>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</si>
  <si>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</si>
  <si>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</si>
  <si>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</si>
  <si>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</si>
  <si>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</si>
  <si>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</si>
  <si>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</si>
  <si>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</si>
  <si>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</si>
  <si>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</si>
  <si>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</si>
  <si>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</si>
  <si>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</si>
  <si>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</si>
  <si>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</si>
  <si>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</si>
  <si>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</si>
  <si>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</si>
  <si>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</si>
  <si>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</si>
  <si>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</si>
  <si>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</si>
  <si>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</si>
  <si>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</si>
  <si>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</si>
  <si>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</si>
  <si>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</si>
  <si>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</si>
  <si>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</si>
  <si>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</si>
  <si>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</si>
  <si>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</si>
  <si>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</si>
  <si>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</si>
  <si>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</si>
  <si>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</si>
  <si>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</si>
  <si>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</si>
  <si>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</si>
  <si>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</si>
  <si>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</si>
  <si>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</si>
  <si>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</si>
  <si>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</si>
  <si>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</si>
  <si>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</si>
  <si>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</si>
  <si>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</si>
  <si>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</si>
  <si>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</si>
  <si>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</si>
  <si>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</si>
  <si>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</si>
  <si>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</si>
  <si>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</si>
  <si>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</si>
  <si>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</si>
  <si>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</si>
  <si>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</si>
  <si>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</si>
  <si>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</si>
  <si>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</si>
  <si>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</si>
  <si>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</si>
  <si>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</si>
  <si>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</si>
  <si>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</si>
  <si>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</si>
  <si>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</si>
  <si>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</si>
  <si>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</si>
  <si>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</si>
  <si>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</si>
  <si>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</si>
  <si>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</si>
  <si>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</si>
  <si>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</si>
  <si>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</si>
  <si>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</si>
  <si>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</si>
  <si>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</si>
  <si>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</si>
  <si>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</si>
  <si>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</si>
  <si>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</si>
  <si>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</si>
  <si>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</si>
  <si>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</si>
  <si>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</si>
  <si>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</si>
  <si>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</si>
  <si>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</si>
  <si>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</si>
  <si>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</si>
  <si>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</si>
  <si>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</si>
  <si>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</si>
  <si>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</si>
  <si>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</si>
  <si>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</si>
  <si>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</si>
  <si>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</si>
  <si>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</si>
  <si>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</si>
  <si>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</si>
  <si>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</si>
  <si>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</si>
  <si>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</si>
  <si>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</si>
  <si>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</si>
  <si>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</si>
  <si>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</si>
  <si>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</si>
  <si>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</si>
  <si>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</si>
  <si>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</si>
  <si>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</si>
  <si>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</si>
  <si>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</si>
  <si>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</si>
  <si>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</si>
  <si>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</si>
  <si>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</si>
  <si>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</si>
  <si>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</si>
  <si>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</si>
  <si>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</si>
  <si>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</si>
  <si>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</si>
  <si>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</si>
  <si>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</si>
  <si>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</si>
  <si>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</si>
  <si>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</si>
  <si>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</si>
  <si>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</si>
  <si>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</si>
  <si>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</si>
  <si>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</si>
  <si>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</si>
  <si>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</si>
  <si>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</si>
  <si>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</si>
  <si>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</si>
  <si>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</si>
  <si>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</si>
  <si>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</si>
  <si>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</si>
  <si>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</si>
  <si>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</si>
  <si>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</si>
  <si>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</si>
  <si>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</si>
  <si>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</si>
  <si>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</si>
  <si>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</si>
  <si>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</si>
  <si>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</si>
  <si>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</si>
  <si>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</si>
  <si>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</si>
  <si>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</si>
  <si>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</si>
  <si>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</si>
  <si>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</si>
  <si>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</si>
  <si>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</si>
  <si>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</si>
  <si>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</si>
  <si>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</si>
  <si>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</si>
  <si>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</si>
  <si>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</si>
  <si>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</si>
  <si>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</si>
  <si>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</si>
  <si>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</si>
  <si>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</si>
  <si>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</si>
  <si>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</si>
  <si>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</si>
  <si>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</si>
  <si>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</si>
  <si>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</si>
  <si>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</si>
  <si>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</si>
  <si>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</si>
  <si>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</si>
  <si>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</si>
  <si>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</si>
  <si>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</si>
  <si>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</si>
  <si>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</si>
  <si>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</si>
  <si>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</si>
  <si>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</si>
  <si>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</si>
  <si>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</si>
  <si>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</si>
  <si>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</si>
  <si>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</si>
  <si>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</si>
  <si>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</si>
  <si>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</si>
  <si>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</si>
  <si>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</si>
  <si>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</si>
  <si>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</si>
  <si>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</si>
  <si>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</si>
  <si>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</si>
  <si>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</si>
  <si>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</si>
  <si>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</si>
  <si>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</si>
  <si>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</si>
  <si>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</si>
  <si>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</si>
  <si>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</si>
  <si>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</si>
  <si>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</si>
  <si>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</si>
  <si>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</si>
  <si>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</si>
  <si>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</si>
  <si>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</si>
  <si>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</si>
  <si>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</si>
  <si>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</si>
  <si>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</si>
  <si>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</si>
  <si>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</si>
  <si>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</si>
  <si>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</si>
  <si>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</si>
  <si>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</si>
  <si>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</si>
  <si>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</si>
  <si>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</si>
  <si>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</si>
  <si>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</si>
  <si>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</si>
  <si>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</si>
  <si>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</si>
  <si>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</si>
  <si>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</si>
  <si>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</si>
  <si>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</si>
  <si>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</si>
  <si>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</si>
  <si>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</si>
  <si>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</si>
  <si>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</si>
  <si>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</si>
  <si>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</si>
  <si>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</si>
  <si>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</si>
  <si>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</si>
  <si>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</si>
  <si>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</si>
  <si>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</si>
  <si>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</si>
  <si>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</si>
  <si>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</si>
  <si>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</si>
  <si>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</si>
  <si>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</si>
  <si>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</si>
  <si>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</si>
  <si>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</si>
  <si>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</si>
  <si>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</si>
  <si>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</si>
  <si>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</si>
  <si>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</si>
  <si>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</si>
  <si>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</si>
  <si>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</si>
  <si>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</si>
  <si>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</si>
  <si>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</si>
  <si>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</si>
  <si>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</si>
  <si>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</si>
  <si>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</si>
  <si>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</si>
  <si>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</si>
  <si>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</si>
  <si>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</si>
  <si>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</si>
  <si>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</si>
  <si>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</si>
  <si>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</si>
  <si>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</si>
  <si>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</si>
  <si>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</si>
  <si>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</si>
  <si>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</si>
  <si>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</si>
  <si>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</si>
  <si>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</si>
  <si>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</si>
  <si>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</si>
  <si>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</si>
  <si>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</si>
  <si>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</si>
  <si>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</si>
  <si>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</si>
  <si>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</si>
  <si>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</si>
  <si>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</si>
  <si>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</si>
  <si>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</si>
  <si>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</si>
  <si>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</si>
  <si>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</si>
  <si>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</si>
  <si>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</si>
  <si>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</si>
  <si>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</si>
  <si>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</si>
  <si>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</si>
  <si>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</si>
  <si>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</si>
  <si>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</si>
  <si>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</si>
  <si>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</si>
  <si>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</si>
  <si>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</si>
  <si>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</si>
  <si>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</si>
  <si>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</si>
  <si>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</si>
  <si>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</si>
  <si>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</si>
  <si>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</si>
  <si>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</si>
  <si>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</si>
  <si>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</si>
  <si>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</si>
  <si>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</si>
  <si>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</si>
  <si>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</si>
  <si>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</si>
  <si>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</si>
  <si>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</si>
  <si>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</si>
  <si>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</si>
  <si>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</si>
  <si>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</si>
  <si>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</si>
  <si>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</si>
  <si>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</si>
  <si>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</si>
  <si>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</si>
  <si>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</si>
  <si>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</si>
  <si>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</si>
  <si>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</si>
  <si>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</si>
  <si>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</si>
  <si>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</si>
  <si>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</si>
  <si>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</si>
  <si>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</si>
  <si>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</si>
  <si>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</si>
  <si>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</si>
  <si>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</si>
  <si>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</si>
  <si>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</si>
  <si>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</si>
  <si>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</si>
  <si>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</si>
  <si>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</si>
  <si>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</si>
  <si>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</si>
  <si>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</si>
  <si>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</si>
  <si>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</si>
  <si>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</si>
  <si>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</si>
  <si>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</si>
  <si>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</si>
  <si>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</si>
  <si>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</si>
  <si>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</si>
  <si>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</si>
  <si>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</si>
  <si>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</si>
  <si>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</si>
  <si>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</si>
  <si>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</si>
  <si>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</si>
  <si>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</si>
  <si>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</si>
  <si>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</si>
  <si>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</si>
  <si>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</si>
  <si>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</si>
  <si>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</si>
  <si>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</si>
  <si>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</si>
  <si>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</si>
  <si>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</si>
  <si>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</si>
  <si>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</si>
  <si>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</si>
  <si>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</si>
  <si>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</si>
  <si>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</si>
  <si>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</si>
  <si>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</si>
  <si>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</si>
  <si>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</si>
  <si>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</si>
  <si>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</si>
  <si>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</si>
  <si>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</si>
  <si>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</si>
  <si>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</si>
  <si>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</si>
  <si>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</si>
  <si>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</si>
  <si>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</si>
  <si>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</si>
  <si>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</si>
  <si>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</si>
  <si>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</si>
  <si>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</si>
  <si>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</si>
  <si>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</si>
  <si>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</si>
  <si>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</si>
  <si>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</si>
  <si>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</si>
  <si>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</si>
  <si>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</si>
  <si>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</si>
  <si>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</si>
  <si>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</si>
  <si>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</si>
  <si>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</si>
  <si>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</si>
  <si>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</si>
  <si>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</si>
  <si>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</si>
  <si>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</si>
  <si>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</si>
  <si>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</si>
  <si>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</si>
  <si>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</si>
  <si>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</si>
  <si>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</si>
  <si>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</si>
  <si>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</si>
  <si>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</si>
  <si>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</si>
  <si>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</si>
  <si>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</si>
  <si>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</si>
  <si>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</si>
  <si>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</si>
  <si>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</si>
  <si>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</si>
  <si>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</si>
  <si>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</si>
  <si>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</si>
  <si>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</si>
  <si>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</si>
  <si>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</si>
  <si>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</si>
  <si>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</si>
  <si>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</si>
  <si>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</si>
  <si>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</si>
  <si>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</si>
  <si>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</si>
  <si>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</si>
  <si>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</si>
  <si>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</si>
  <si>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</si>
  <si>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</si>
  <si>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</si>
  <si>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</si>
  <si>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</si>
  <si>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</si>
  <si>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</si>
  <si>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</si>
  <si>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</si>
  <si>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</si>
  <si>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</si>
  <si>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</si>
  <si>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</si>
  <si>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</si>
  <si>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</si>
  <si>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</si>
  <si>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</si>
  <si>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</si>
  <si>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</si>
  <si>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</si>
  <si>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</si>
  <si>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</si>
  <si>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</si>
  <si>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</si>
  <si>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</si>
  <si>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</si>
  <si>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</si>
  <si>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</si>
  <si>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</si>
  <si>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</si>
  <si>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</si>
  <si>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</si>
  <si>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</si>
  <si>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</si>
  <si>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</si>
  <si>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</si>
  <si>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</si>
  <si>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</si>
  <si>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</si>
  <si>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</si>
  <si>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</si>
  <si>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</si>
  <si>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</si>
  <si>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</si>
  <si>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</si>
  <si>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</si>
  <si>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</si>
  <si>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</si>
  <si>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</si>
  <si>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</si>
  <si>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</si>
  <si>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</si>
  <si>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</si>
  <si>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</si>
  <si>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</si>
  <si>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</si>
  <si>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</si>
  <si>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</si>
  <si>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</si>
  <si>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</si>
  <si>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</si>
  <si>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</si>
  <si>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</si>
  <si>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</si>
  <si>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</si>
  <si>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</si>
  <si>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</si>
  <si>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</si>
  <si>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</si>
  <si>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</si>
  <si>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</si>
  <si>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</si>
  <si>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</si>
  <si>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</si>
  <si>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</si>
  <si>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</si>
  <si>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</si>
  <si>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</si>
  <si>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</si>
  <si>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</si>
  <si>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</si>
  <si>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</si>
  <si>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</si>
  <si>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</si>
  <si>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</si>
  <si>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</si>
  <si>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</si>
  <si>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</si>
  <si>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</si>
  <si>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</si>
  <si>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</si>
  <si>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</si>
  <si>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</si>
  <si>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</si>
  <si>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</si>
  <si>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</si>
  <si>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</si>
  <si>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</si>
  <si>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</si>
  <si>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</si>
  <si>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</si>
  <si>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</si>
  <si>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</si>
  <si>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</si>
  <si>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</si>
  <si>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</si>
  <si>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</si>
  <si>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</si>
  <si>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</si>
  <si>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</si>
  <si>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</si>
  <si>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</si>
  <si>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</si>
  <si>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</si>
  <si>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</si>
  <si>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</si>
  <si>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</si>
  <si>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</si>
  <si>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</si>
  <si>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</si>
  <si>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</si>
  <si>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</si>
  <si>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</si>
  <si>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</si>
  <si>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</si>
  <si>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</si>
  <si>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</si>
  <si>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</si>
  <si>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</si>
  <si>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</si>
  <si>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</si>
  <si>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</si>
  <si>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</si>
  <si>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</si>
  <si>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</si>
  <si>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</si>
  <si>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</si>
  <si>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</si>
  <si>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</si>
  <si>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</si>
  <si>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</si>
  <si>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</si>
  <si>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</si>
  <si>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</si>
  <si>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</si>
  <si>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</si>
  <si>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</si>
  <si>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</si>
  <si>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</si>
  <si>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</si>
  <si>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</si>
  <si>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</si>
  <si>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</si>
  <si>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</si>
  <si>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</si>
  <si>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</si>
  <si>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</si>
  <si>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</si>
  <si>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</si>
  <si>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</si>
  <si>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</si>
  <si>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</si>
  <si>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</si>
  <si>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</si>
  <si>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</si>
  <si>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</si>
  <si>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</si>
  <si>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</si>
  <si>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</si>
  <si>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</si>
  <si>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</si>
  <si>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</si>
  <si>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</si>
  <si>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</si>
  <si>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</si>
  <si>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</si>
  <si>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</si>
  <si>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</si>
  <si>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</si>
  <si>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</si>
  <si>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</si>
  <si>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</si>
  <si>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</si>
  <si>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</si>
  <si>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</si>
  <si>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</si>
  <si>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</si>
  <si>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</si>
  <si>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</si>
  <si>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</si>
  <si>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</si>
  <si>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</si>
  <si>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</si>
  <si>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</si>
  <si>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</si>
  <si>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</si>
  <si>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</si>
  <si>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</si>
  <si>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</si>
  <si>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</si>
  <si>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</si>
  <si>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</si>
  <si>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</si>
  <si>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</si>
  <si>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</si>
  <si>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</si>
  <si>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</si>
  <si>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</si>
  <si>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</si>
  <si>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</si>
  <si>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</si>
  <si>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</si>
  <si>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</si>
  <si>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</si>
  <si>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</si>
  <si>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</si>
  <si>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</si>
  <si>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</si>
  <si>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</si>
  <si>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</si>
  <si>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</si>
  <si>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</si>
  <si>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</si>
  <si>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</si>
  <si>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</si>
  <si>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</si>
  <si>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</si>
  <si>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</si>
  <si>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</si>
  <si>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</si>
  <si>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</si>
  <si>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</si>
  <si>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</si>
  <si>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</si>
  <si>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</si>
  <si>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</si>
  <si>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</si>
  <si>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</si>
  <si>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</si>
  <si>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</si>
  <si>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</si>
  <si>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</si>
  <si>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</si>
  <si>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</si>
  <si>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</si>
  <si>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</si>
  <si>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</si>
  <si>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</si>
  <si>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</si>
  <si>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</si>
  <si>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</si>
  <si>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</si>
  <si>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</si>
  <si>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</si>
  <si>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</si>
  <si>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</si>
  <si>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</si>
  <si>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</si>
  <si>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</si>
  <si>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</si>
  <si>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</si>
  <si>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</si>
  <si>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</si>
  <si>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</si>
  <si>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</si>
  <si>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</si>
  <si>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</si>
  <si>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</si>
  <si>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</si>
  <si>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</si>
  <si>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</si>
  <si>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</si>
  <si>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</si>
  <si>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</si>
  <si>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</si>
  <si>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</si>
  <si>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</si>
  <si>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</si>
  <si>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</si>
  <si>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</si>
  <si>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</si>
  <si>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</si>
  <si>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</si>
  <si>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</si>
  <si>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</si>
  <si>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</si>
  <si>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</si>
  <si>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</si>
  <si>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</si>
  <si>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</si>
  <si>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</si>
  <si>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</si>
  <si>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</si>
  <si>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</si>
  <si>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</si>
  <si>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</si>
  <si>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</si>
  <si>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</si>
  <si>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</si>
  <si>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</si>
  <si>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</si>
  <si>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</si>
  <si>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</si>
  <si>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</si>
  <si>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</si>
  <si>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</si>
  <si>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</si>
  <si>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</si>
  <si>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</si>
  <si>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</si>
  <si>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</si>
  <si>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</si>
  <si>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</si>
  <si>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</si>
  <si>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</si>
  <si>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</si>
  <si>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</si>
  <si>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</si>
  <si>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</si>
  <si>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</si>
  <si>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</si>
  <si>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</si>
  <si>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</si>
  <si>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</si>
  <si>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</si>
  <si>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</si>
  <si>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</si>
  <si>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</si>
  <si>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</si>
  <si>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</si>
  <si>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</si>
  <si>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</si>
  <si>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</si>
  <si>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</si>
  <si>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</si>
  <si>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</si>
  <si>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</si>
  <si>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</si>
  <si>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</si>
  <si>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</si>
  <si>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</si>
  <si>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</si>
  <si>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</si>
  <si>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</si>
  <si>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</si>
  <si>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</si>
  <si>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</si>
  <si>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</si>
  <si>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</si>
  <si>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</si>
  <si>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</si>
  <si>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</si>
  <si>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</si>
  <si>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</si>
  <si>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</si>
  <si>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</si>
  <si>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</si>
  <si>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</si>
  <si>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</si>
  <si>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</si>
  <si>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</si>
  <si>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</si>
  <si>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</si>
  <si>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</si>
  <si>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</si>
  <si>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</si>
  <si>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</si>
  <si>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</si>
  <si>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</si>
  <si>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</si>
  <si>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</si>
  <si>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</si>
  <si>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</si>
  <si>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</si>
  <si>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</si>
  <si>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</si>
  <si>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</si>
  <si>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</si>
  <si>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</si>
  <si>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</si>
  <si>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</si>
  <si>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</si>
  <si>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</si>
  <si>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</si>
  <si>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</si>
  <si>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</si>
  <si>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</si>
  <si>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</si>
  <si>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</si>
  <si>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</si>
  <si>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</si>
  <si>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</si>
  <si>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</si>
  <si>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</si>
  <si>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</si>
  <si>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</si>
  <si>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</si>
  <si>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</si>
  <si>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</si>
  <si>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</si>
  <si>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</si>
  <si>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</si>
  <si>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</si>
  <si>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</si>
  <si>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</si>
  <si>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</si>
  <si>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</si>
  <si>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</si>
  <si>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</si>
  <si>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</si>
  <si>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</si>
  <si>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</si>
  <si>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</si>
  <si>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</si>
  <si>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</si>
  <si>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</si>
  <si>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</si>
  <si>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</si>
  <si>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</si>
  <si>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</si>
  <si>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</si>
  <si>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</si>
  <si>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</si>
  <si>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</si>
  <si>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</si>
  <si>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</si>
  <si>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</si>
  <si>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</si>
  <si>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</si>
  <si>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</si>
  <si>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</si>
  <si>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</si>
  <si>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</si>
  <si>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</si>
  <si>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</si>
  <si>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</si>
  <si>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</si>
  <si>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</si>
  <si>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</si>
  <si>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</si>
  <si>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</si>
  <si>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</si>
  <si>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</si>
  <si>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</si>
  <si>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</si>
  <si>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</si>
  <si>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</si>
  <si>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</si>
  <si>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</si>
  <si>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</si>
  <si>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</si>
  <si>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</si>
  <si>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</si>
  <si>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</si>
  <si>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</si>
  <si>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</si>
  <si>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</si>
  <si>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</si>
  <si>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</si>
  <si>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</si>
  <si>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</si>
  <si>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</si>
  <si>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</si>
  <si>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</si>
  <si>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</si>
  <si>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</si>
  <si>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</si>
  <si>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</si>
  <si>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</si>
  <si>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</si>
  <si>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</si>
  <si>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</si>
  <si>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</si>
  <si>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</si>
  <si>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</si>
  <si>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</si>
  <si>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</si>
  <si>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</si>
  <si>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</si>
  <si>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</si>
  <si>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</si>
  <si>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</si>
  <si>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</si>
  <si>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</si>
  <si>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</si>
  <si>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</si>
  <si>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</si>
  <si>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</si>
  <si>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</si>
  <si>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</si>
  <si>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</si>
  <si>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</si>
  <si>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</si>
  <si>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</si>
  <si>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</si>
  <si>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</si>
  <si>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</si>
  <si>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</si>
  <si>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</si>
  <si>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</si>
  <si>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</si>
  <si>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</si>
  <si>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</si>
  <si>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</si>
  <si>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</si>
  <si>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</si>
  <si>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</si>
  <si>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</si>
  <si>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</si>
  <si>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</si>
  <si>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</si>
  <si>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</si>
  <si>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</si>
  <si>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</si>
  <si>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</si>
  <si>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</si>
  <si>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</si>
  <si>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</si>
  <si>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</si>
  <si>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</si>
  <si>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</si>
  <si>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</si>
  <si>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</si>
  <si>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</si>
  <si>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</si>
  <si>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</si>
  <si>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</si>
  <si>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</si>
  <si>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</si>
  <si>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</si>
  <si>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</si>
  <si>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</si>
  <si>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</si>
  <si>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</si>
  <si>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</si>
  <si>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</si>
  <si>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</si>
  <si>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</si>
  <si>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</si>
  <si>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</si>
  <si>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</si>
  <si>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</si>
  <si>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</si>
  <si>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</si>
  <si>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</si>
  <si>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</si>
  <si>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</si>
  <si>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</si>
  <si>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</si>
  <si>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</si>
  <si>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</si>
  <si>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</si>
  <si>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</si>
  <si>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</si>
  <si>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</si>
  <si>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</si>
  <si>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</si>
  <si>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</si>
  <si>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</si>
  <si>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</si>
  <si>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</si>
  <si>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</si>
  <si>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</si>
  <si>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</si>
  <si>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</si>
  <si>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</si>
  <si>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</si>
  <si>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</si>
  <si>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</si>
  <si>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</si>
  <si>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</si>
  <si>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</si>
  <si>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</si>
  <si>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</si>
  <si>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</si>
  <si>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</si>
  <si>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</si>
  <si>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</si>
  <si>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</si>
  <si>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</si>
  <si>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</si>
  <si>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</si>
  <si>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</si>
  <si>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</si>
  <si>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</si>
  <si>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</si>
  <si>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</si>
  <si>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</si>
  <si>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</si>
  <si>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</si>
  <si>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</si>
  <si>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</si>
  <si>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</si>
  <si>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</si>
  <si>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</si>
  <si>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</si>
  <si>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</si>
  <si>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</si>
  <si>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</si>
  <si>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</si>
  <si>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</si>
  <si>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</si>
  <si>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</si>
  <si>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</si>
  <si>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</si>
  <si>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</si>
  <si>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</si>
  <si>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</si>
  <si>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</si>
  <si>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</si>
  <si>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</si>
  <si>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</si>
  <si>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</si>
  <si>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</si>
  <si>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</si>
  <si>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</si>
  <si>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</si>
  <si>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</si>
  <si>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</si>
  <si>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</si>
  <si>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</si>
  <si>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</si>
  <si>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</si>
  <si>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</si>
  <si>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</si>
  <si>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</si>
  <si>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</si>
  <si>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</si>
  <si>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</si>
  <si>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</si>
  <si>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</si>
  <si>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</si>
  <si>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</si>
  <si>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</si>
  <si>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</si>
  <si>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</si>
  <si>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</si>
  <si>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</si>
  <si>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</si>
  <si>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</si>
  <si>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</si>
  <si>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</si>
  <si>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</si>
  <si>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</si>
  <si>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</si>
  <si>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</si>
  <si>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</si>
  <si>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</si>
  <si>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</si>
  <si>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</si>
  <si>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</si>
  <si>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</si>
  <si>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</si>
  <si>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</si>
  <si>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</si>
  <si>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</si>
  <si>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</si>
  <si>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</si>
  <si>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</si>
  <si>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</si>
  <si>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</si>
  <si>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</si>
  <si>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</si>
  <si>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</si>
  <si>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</si>
  <si>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</si>
  <si>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</si>
  <si>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</si>
  <si>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</si>
  <si>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</si>
  <si>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</si>
  <si>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</si>
  <si>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</si>
  <si>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</si>
  <si>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</si>
  <si>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</si>
  <si>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</si>
  <si>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</si>
  <si>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</si>
  <si>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</si>
  <si>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</si>
  <si>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</si>
  <si>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</si>
  <si>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</si>
  <si>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</si>
  <si>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</si>
  <si>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</si>
  <si>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</si>
  <si>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</si>
  <si>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</si>
  <si>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</si>
  <si>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</si>
  <si>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</si>
  <si>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</si>
  <si>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</si>
  <si>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</si>
  <si>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</si>
  <si>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</si>
  <si>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</si>
  <si>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</si>
  <si>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</si>
  <si>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</si>
  <si>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</si>
  <si>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</si>
  <si>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</si>
  <si>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</si>
  <si>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</si>
  <si>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</si>
  <si>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</si>
  <si>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</si>
  <si>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</si>
  <si>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</si>
  <si>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</si>
  <si>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</si>
  <si>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</si>
  <si>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</si>
  <si>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</si>
  <si>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</si>
  <si>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</si>
  <si>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</si>
  <si>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</si>
  <si>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</si>
  <si>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</si>
  <si>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</si>
  <si>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</si>
  <si>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</si>
  <si>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</si>
  <si>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</si>
  <si>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</si>
  <si>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</si>
  <si>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</si>
  <si>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</si>
  <si>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</si>
  <si>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</si>
  <si>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</si>
  <si>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</si>
  <si>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</si>
  <si>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</si>
  <si>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</si>
  <si>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</si>
  <si>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</si>
  <si>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</si>
  <si>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</si>
  <si>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</si>
  <si>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</si>
  <si>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</si>
  <si>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</si>
  <si>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</si>
  <si>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</si>
  <si>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</si>
  <si>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</si>
  <si>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</si>
  <si>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</si>
  <si>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</si>
  <si>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</si>
  <si>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</si>
  <si>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</si>
  <si>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</si>
  <si>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</si>
  <si>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</si>
  <si>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</si>
  <si>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</si>
  <si>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</si>
  <si>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</si>
  <si>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</si>
  <si>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</si>
  <si>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</si>
  <si>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</si>
  <si>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</si>
  <si>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</si>
  <si>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</si>
  <si>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</si>
  <si>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</si>
  <si>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</si>
  <si>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</si>
  <si>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</si>
  <si>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</si>
  <si>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</si>
  <si>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</si>
  <si>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</si>
  <si>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</si>
  <si>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</si>
  <si>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</si>
  <si>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</si>
  <si>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</si>
  <si>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</si>
  <si>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</si>
  <si>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</si>
  <si>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</si>
  <si>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</si>
  <si>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</si>
  <si>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</si>
  <si>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</si>
  <si>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</si>
  <si>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</si>
  <si>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</si>
  <si>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</si>
  <si>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</si>
  <si>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</si>
  <si>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</si>
  <si>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</si>
  <si>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</si>
  <si>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</si>
  <si>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</si>
  <si>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</si>
  <si>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</si>
  <si>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</si>
  <si>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</si>
  <si>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</si>
  <si>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</si>
  <si>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</si>
  <si>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</si>
  <si>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</si>
  <si>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</si>
  <si>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</si>
  <si>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</si>
  <si>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</si>
  <si>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</si>
  <si>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</si>
  <si>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</si>
  <si>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</si>
  <si>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</si>
  <si>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</si>
  <si>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</si>
  <si>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</si>
  <si>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</si>
  <si>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</si>
  <si>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</si>
  <si>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</si>
  <si>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</si>
  <si>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</si>
  <si>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</si>
  <si>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</si>
  <si>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</si>
  <si>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</si>
  <si>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</si>
  <si>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</si>
  <si>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</si>
  <si>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</si>
  <si>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</si>
  <si>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</si>
  <si>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</si>
  <si>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</si>
  <si>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</si>
  <si>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</si>
  <si>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</si>
  <si>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</si>
  <si>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</si>
  <si>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</si>
  <si>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</si>
  <si>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</si>
  <si>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</si>
  <si>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</si>
  <si>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</si>
  <si>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</si>
  <si>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</si>
  <si>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</si>
  <si>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</si>
  <si>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</si>
  <si>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</si>
  <si>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</si>
  <si>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</si>
  <si>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</si>
  <si>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</si>
  <si>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</si>
  <si>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</si>
  <si>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</si>
  <si>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</si>
  <si>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</si>
  <si>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</si>
  <si>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</si>
  <si>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</si>
  <si>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</si>
  <si>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</si>
  <si>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</si>
  <si>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</si>
  <si>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</si>
  <si>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</si>
  <si>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</si>
  <si>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</si>
  <si>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</si>
  <si>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</si>
  <si>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</si>
  <si>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</si>
  <si>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</si>
  <si>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</si>
  <si>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</si>
  <si>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</si>
  <si>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</si>
  <si>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</si>
  <si>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</si>
  <si>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</si>
  <si>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</si>
  <si>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</si>
  <si>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</si>
  <si>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</si>
  <si>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</si>
  <si>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</si>
  <si>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</si>
  <si>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</si>
  <si>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</si>
  <si>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</si>
  <si>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</si>
  <si>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</si>
  <si>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</si>
  <si>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</si>
  <si>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</si>
  <si>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</si>
  <si>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</si>
  <si>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</si>
  <si>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</si>
  <si>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</si>
  <si>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</si>
  <si>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</si>
  <si>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</si>
  <si>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</si>
  <si>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</si>
  <si>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</si>
  <si>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</si>
  <si>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</si>
  <si>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</si>
  <si>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</si>
  <si>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</si>
  <si>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</si>
  <si>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</si>
  <si>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</si>
  <si>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</si>
  <si>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</si>
  <si>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</si>
  <si>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</si>
  <si>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</si>
  <si>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</si>
  <si>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</si>
  <si>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</si>
  <si>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</si>
  <si>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</si>
  <si>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</si>
  <si>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</si>
  <si>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</si>
  <si>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</si>
  <si>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</si>
  <si>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</si>
  <si>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</si>
  <si>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</si>
  <si>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</si>
  <si>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</si>
  <si>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</si>
  <si>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</si>
  <si>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</si>
  <si>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</si>
  <si>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</si>
  <si>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</si>
  <si>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</si>
  <si>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</si>
  <si>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</si>
  <si>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</si>
  <si>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</si>
  <si>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</si>
  <si>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</si>
  <si>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</si>
  <si>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</si>
  <si>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</si>
  <si>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</si>
  <si>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</si>
  <si>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</si>
  <si>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</si>
  <si>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</si>
  <si>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</si>
  <si>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</si>
  <si>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</si>
  <si>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</si>
  <si>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</si>
  <si>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</si>
  <si>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</si>
  <si>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</si>
  <si>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</si>
  <si>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</si>
  <si>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</si>
  <si>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</si>
  <si>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</si>
  <si>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</si>
  <si>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</si>
  <si>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</si>
  <si>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</si>
  <si>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</si>
  <si>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</si>
  <si>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</si>
  <si>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</si>
  <si>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</si>
  <si>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</si>
  <si>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</si>
  <si>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</si>
  <si>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</si>
  <si>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</si>
  <si>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</si>
  <si>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</si>
  <si>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</si>
  <si>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</si>
  <si>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</si>
  <si>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</si>
  <si>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</si>
  <si>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</si>
  <si>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</si>
  <si>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</si>
  <si>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</si>
  <si>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</si>
  <si>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</si>
  <si>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</si>
  <si>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</si>
  <si>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</si>
  <si>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</si>
  <si>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</si>
  <si>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</si>
  <si>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</si>
  <si>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</si>
  <si>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</si>
  <si>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</si>
  <si>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</si>
  <si>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</si>
  <si>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</si>
  <si>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</si>
  <si>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</si>
  <si>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</si>
  <si>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</si>
  <si>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</si>
  <si>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</si>
  <si>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</si>
  <si>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</si>
  <si>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</si>
  <si>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</si>
  <si>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</si>
  <si>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</si>
  <si>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</si>
  <si>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</si>
  <si>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</si>
  <si>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</si>
  <si>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</si>
  <si>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</si>
  <si>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</si>
  <si>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</si>
  <si>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</si>
  <si>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</si>
  <si>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</si>
  <si>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</si>
  <si>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</si>
  <si>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</si>
  <si>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</si>
  <si>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</si>
  <si>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</si>
  <si>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</si>
  <si>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</si>
  <si>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</si>
  <si>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</si>
  <si>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</si>
  <si>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</si>
  <si>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</si>
  <si>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</si>
  <si>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</si>
  <si>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</si>
  <si>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</si>
  <si>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</si>
  <si>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</si>
  <si>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</si>
  <si>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</si>
  <si>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</si>
  <si>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</si>
  <si>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</si>
  <si>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</si>
  <si>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</si>
  <si>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</si>
  <si>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</si>
  <si>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</si>
  <si>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</si>
  <si>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</si>
  <si>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</si>
  <si>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</si>
  <si>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</si>
  <si>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</si>
  <si>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</si>
  <si>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</si>
  <si>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</si>
  <si>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</si>
  <si>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</si>
  <si>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</si>
  <si>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</si>
  <si>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</si>
  <si>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</si>
  <si>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</si>
  <si>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</si>
  <si>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</si>
  <si>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</si>
  <si>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</si>
  <si>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</si>
  <si>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</si>
  <si>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</si>
  <si>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</si>
  <si>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</si>
  <si>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</si>
  <si>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</si>
  <si>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</si>
  <si>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</si>
  <si>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</si>
  <si>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</si>
  <si>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</si>
  <si>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</si>
  <si>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</si>
  <si>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</si>
  <si>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</si>
  <si>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</si>
  <si>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</si>
  <si>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</si>
  <si>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</si>
  <si>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</si>
  <si>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</si>
  <si>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</si>
  <si>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</si>
  <si>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</si>
  <si>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</si>
  <si>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</si>
  <si>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</si>
  <si>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</si>
  <si>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</si>
  <si>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</si>
  <si>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</si>
  <si>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</si>
  <si>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</si>
  <si>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</si>
  <si>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</si>
  <si>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</si>
  <si>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</si>
  <si>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</si>
  <si>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</si>
  <si>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</si>
  <si>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</si>
  <si>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</si>
  <si>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</si>
  <si>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</si>
  <si>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</si>
  <si>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</si>
  <si>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</si>
  <si>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</si>
  <si>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</si>
  <si>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</si>
  <si>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</si>
  <si>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</si>
  <si>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</si>
  <si>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</si>
  <si>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</si>
  <si>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</si>
  <si>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</si>
  <si>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</si>
  <si>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</si>
  <si>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</si>
  <si>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</si>
  <si>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</si>
  <si>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</si>
  <si>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</si>
  <si>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</si>
  <si>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</si>
  <si>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</si>
  <si>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</si>
  <si>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</si>
  <si>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</si>
  <si>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</si>
  <si>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</si>
  <si>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</si>
  <si>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</si>
  <si>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</si>
  <si>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</si>
  <si>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</si>
  <si>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</si>
  <si>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</si>
  <si>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</si>
  <si>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</si>
  <si>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</si>
  <si>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</si>
  <si>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</si>
  <si>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</si>
  <si>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</si>
  <si>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</si>
  <si>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</si>
  <si>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</si>
  <si>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</si>
  <si>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</si>
  <si>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</si>
  <si>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</si>
  <si>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</si>
  <si>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</si>
  <si>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</si>
  <si>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</si>
  <si>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</si>
  <si>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</si>
  <si>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</si>
  <si>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</si>
  <si>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</si>
  <si>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</si>
  <si>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</si>
  <si>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</si>
  <si>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</si>
  <si>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</si>
  <si>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</si>
  <si>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</si>
  <si>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</si>
  <si>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</si>
  <si>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</si>
  <si>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</si>
  <si>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</si>
  <si>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</si>
  <si>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</si>
  <si>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</si>
  <si>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</si>
  <si>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</si>
  <si>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</si>
  <si>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</si>
  <si>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</si>
  <si>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</si>
  <si>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</si>
  <si>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</si>
  <si>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</si>
  <si>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</si>
  <si>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</si>
  <si>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</si>
  <si>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</si>
  <si>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</si>
  <si>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</si>
  <si>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</si>
  <si>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</si>
  <si>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</si>
  <si>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</si>
  <si>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</si>
  <si>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</si>
  <si>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</si>
  <si>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</si>
  <si>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</si>
  <si>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</si>
  <si>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</si>
  <si>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</si>
  <si>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</si>
  <si>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</si>
  <si>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</si>
  <si>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</si>
  <si>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</si>
  <si>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</si>
  <si>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</si>
  <si>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</si>
  <si>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</si>
  <si>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</si>
  <si>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</si>
  <si>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</si>
  <si>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</si>
  <si>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</si>
  <si>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</si>
  <si>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</si>
  <si>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</si>
  <si>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</si>
  <si>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</si>
  <si>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</si>
  <si>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</si>
  <si>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</si>
  <si>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</si>
  <si>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</si>
  <si>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</si>
  <si>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</si>
  <si>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</si>
  <si>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</si>
  <si>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</si>
  <si>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</si>
  <si>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</si>
  <si>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</si>
  <si>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</si>
  <si>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</si>
  <si>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</si>
  <si>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</si>
  <si>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</si>
  <si>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</si>
  <si>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</si>
  <si>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</si>
  <si>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</si>
  <si>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</si>
  <si>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</si>
  <si>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</si>
  <si>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</si>
  <si>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</si>
  <si>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</si>
  <si>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</si>
  <si>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</si>
  <si>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</si>
  <si>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</si>
  <si>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</si>
  <si>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</si>
  <si>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</si>
  <si>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</si>
  <si>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</si>
  <si>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</si>
  <si>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</si>
  <si>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</si>
  <si>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</si>
  <si>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</si>
  <si>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</si>
  <si>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</si>
  <si>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</si>
  <si>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</si>
  <si>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</si>
  <si>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</si>
  <si>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</si>
  <si>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</si>
  <si>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</si>
  <si>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</si>
  <si>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</si>
  <si>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</si>
  <si>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</si>
  <si>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</si>
  <si>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</si>
  <si>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</si>
  <si>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</si>
  <si>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</si>
  <si>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</si>
  <si>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</si>
  <si>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</si>
  <si>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</si>
  <si>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</si>
  <si>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</si>
  <si>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</si>
  <si>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</si>
  <si>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</si>
  <si>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</si>
  <si>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</si>
  <si>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</si>
  <si>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</si>
  <si>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</si>
  <si>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</si>
  <si>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</si>
  <si>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</si>
  <si>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</si>
  <si>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</si>
  <si>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</si>
  <si>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</si>
  <si>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</si>
  <si>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</si>
  <si>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</si>
  <si>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</si>
  <si>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</si>
  <si>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</si>
  <si>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</si>
  <si>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</si>
  <si>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</si>
  <si>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</si>
  <si>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</si>
  <si>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</si>
  <si>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</si>
  <si>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</si>
  <si>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</si>
  <si>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</si>
  <si>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</si>
  <si>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</si>
  <si>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</si>
  <si>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</si>
  <si>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</si>
  <si>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</si>
  <si>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</si>
  <si>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</si>
  <si>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</si>
  <si>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</si>
  <si>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</si>
  <si>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</si>
  <si>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</si>
  <si>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</si>
  <si>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</si>
  <si>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</si>
  <si>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</si>
  <si>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</si>
  <si>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</si>
  <si>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</si>
  <si>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</si>
  <si>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</si>
  <si>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</si>
  <si>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</si>
  <si>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</si>
  <si>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</si>
  <si>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</si>
  <si>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</si>
  <si>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</si>
  <si>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</si>
  <si>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</si>
  <si>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</si>
  <si>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</si>
  <si>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</si>
  <si>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</si>
  <si>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</si>
  <si>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</si>
  <si>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</si>
  <si>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</si>
  <si>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</si>
  <si>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</si>
  <si>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</si>
  <si>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</si>
  <si>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</si>
  <si>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</si>
  <si>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</si>
  <si>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</si>
  <si>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</si>
  <si>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</si>
  <si>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</si>
  <si>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</si>
  <si>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</si>
  <si>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</si>
  <si>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</si>
  <si>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</si>
  <si>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</si>
  <si>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</si>
  <si>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</si>
  <si>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</si>
  <si>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</si>
  <si>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</si>
  <si>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</si>
  <si>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</si>
  <si>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</si>
  <si>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</si>
  <si>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</si>
  <si>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</si>
  <si>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</si>
  <si>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</si>
  <si>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</si>
  <si>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</si>
  <si>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</si>
  <si>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</si>
  <si>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</si>
  <si>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</si>
  <si>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</si>
  <si>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</si>
  <si>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</si>
  <si>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</si>
  <si>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</si>
  <si>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</si>
  <si>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</si>
  <si>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</si>
  <si>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</si>
  <si>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</si>
  <si>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</si>
  <si>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</si>
  <si>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</si>
  <si>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</si>
  <si>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</si>
  <si>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</si>
  <si>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</si>
  <si>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</si>
  <si>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</si>
  <si>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</si>
  <si>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</si>
  <si>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</si>
  <si>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</si>
  <si>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</si>
  <si>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</si>
  <si>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</si>
  <si>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</si>
  <si>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</si>
  <si>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</si>
  <si>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</si>
  <si>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</si>
  <si>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</si>
  <si>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</si>
  <si>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</si>
  <si>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</si>
  <si>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</si>
  <si>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</si>
  <si>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</si>
  <si>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</si>
  <si>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</si>
  <si>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</si>
  <si>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</si>
  <si>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</si>
  <si>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</si>
  <si>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</si>
  <si>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</si>
  <si>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</si>
  <si>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</si>
  <si>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</si>
  <si>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</si>
  <si>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</si>
  <si>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</si>
  <si>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</si>
  <si>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</si>
  <si>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</si>
  <si>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</si>
  <si>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</si>
  <si>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</si>
  <si>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</si>
  <si>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</si>
  <si>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</si>
  <si>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</si>
  <si>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</si>
  <si>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</si>
  <si>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</si>
  <si>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</si>
  <si>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</si>
  <si>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</si>
  <si>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</si>
  <si>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</si>
  <si>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</si>
  <si>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</si>
  <si>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</si>
  <si>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</si>
  <si>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</si>
  <si>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</si>
  <si>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</si>
  <si>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</si>
  <si>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</si>
  <si>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</si>
  <si>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</si>
  <si>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</si>
  <si>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</si>
  <si>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</si>
  <si>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</si>
  <si>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</si>
  <si>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</si>
  <si>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</si>
  <si>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</si>
  <si>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</si>
  <si>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</si>
  <si>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</si>
  <si>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</si>
  <si>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</si>
  <si>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</si>
  <si>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</si>
  <si>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</si>
  <si>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</si>
  <si>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</si>
  <si>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</si>
  <si>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</si>
  <si>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</si>
  <si>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</si>
  <si>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</si>
  <si>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</si>
  <si>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</si>
  <si>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</si>
  <si>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</si>
  <si>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</si>
  <si>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</si>
  <si>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</si>
  <si>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</si>
  <si>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</si>
  <si>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</si>
  <si>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</si>
  <si>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</si>
  <si>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</si>
  <si>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</si>
  <si>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</si>
  <si>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</si>
  <si>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</si>
  <si>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</si>
  <si>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</si>
  <si>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</si>
  <si>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</si>
  <si>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</si>
  <si>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</si>
  <si>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</si>
  <si>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</si>
  <si>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</si>
  <si>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</si>
  <si>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</si>
  <si>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</si>
  <si>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</si>
  <si>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</si>
  <si>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</si>
  <si>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</si>
  <si>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</si>
  <si>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</si>
  <si>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</si>
  <si>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</si>
  <si>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</si>
  <si>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</si>
  <si>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</si>
  <si>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</si>
  <si>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</si>
  <si>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</si>
  <si>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</si>
  <si>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</si>
  <si>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</si>
  <si>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</si>
  <si>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</si>
  <si>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</si>
  <si>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</si>
  <si>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</si>
  <si>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</si>
  <si>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</si>
  <si>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</si>
  <si>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</si>
  <si>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</si>
  <si>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</si>
  <si>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</si>
  <si>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</si>
  <si>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</si>
  <si>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</si>
  <si>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</si>
  <si>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</si>
  <si>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</si>
  <si>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</si>
  <si>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</si>
  <si>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</si>
  <si>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</si>
  <si>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</si>
  <si>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</si>
  <si>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</si>
  <si>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</si>
  <si>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</si>
  <si>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</si>
  <si>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</si>
  <si>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</si>
  <si>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</si>
  <si>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</si>
  <si>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</si>
  <si>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</si>
  <si>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</si>
  <si>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</si>
  <si>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</si>
  <si>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</si>
  <si>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</si>
  <si>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</si>
  <si>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</si>
  <si>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</si>
  <si>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</si>
  <si>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</si>
  <si>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</si>
  <si>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</si>
  <si>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</si>
  <si>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</si>
  <si>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</si>
  <si>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</si>
  <si>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</si>
  <si>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</si>
  <si>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</si>
  <si>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</si>
  <si>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</si>
  <si>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</si>
  <si>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</si>
  <si>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</si>
  <si>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</si>
  <si>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</si>
  <si>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</si>
  <si>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</si>
  <si>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</si>
  <si>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</si>
  <si>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</si>
  <si>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</si>
  <si>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</si>
  <si>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</si>
  <si>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</si>
  <si>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</si>
  <si>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</si>
  <si>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</si>
  <si>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</si>
  <si>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</si>
  <si>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</si>
  <si>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</si>
  <si>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</si>
  <si>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</si>
  <si>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</si>
  <si>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</si>
  <si>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</si>
  <si>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</si>
  <si>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</si>
  <si>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</si>
  <si>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</si>
  <si>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</si>
  <si>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</si>
  <si>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</si>
  <si>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</si>
  <si>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</si>
  <si>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</si>
  <si>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</si>
  <si>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</si>
  <si>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</si>
  <si>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</si>
  <si>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</si>
  <si>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</si>
  <si>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</si>
  <si>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</si>
  <si>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</si>
  <si>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</si>
  <si>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</si>
  <si>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</si>
  <si>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</si>
  <si>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</si>
  <si>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</si>
  <si>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</si>
  <si>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</si>
  <si>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</si>
  <si>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</si>
  <si>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</si>
  <si>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</si>
  <si>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</si>
  <si>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</si>
  <si>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</si>
  <si>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</si>
  <si>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</si>
  <si>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</si>
  <si>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</si>
  <si>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</si>
  <si>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</si>
  <si>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</si>
  <si>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</si>
  <si>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</si>
  <si>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</si>
  <si>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</si>
  <si>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</si>
  <si>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</si>
  <si>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</si>
  <si>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</si>
  <si>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</si>
  <si>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</si>
  <si>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</si>
  <si>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</si>
  <si>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</si>
  <si>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</si>
  <si>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</si>
  <si>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</si>
  <si>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</si>
  <si>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</si>
  <si>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</si>
  <si>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</si>
  <si>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</si>
  <si>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</si>
  <si>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</si>
  <si>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</si>
  <si>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</si>
  <si>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</si>
  <si>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</si>
  <si>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</si>
  <si>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</si>
  <si>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</si>
  <si>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</si>
  <si>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</si>
  <si>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</si>
  <si>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</si>
  <si>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</si>
  <si>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</si>
  <si>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</si>
  <si>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</si>
  <si>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</si>
  <si>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</si>
  <si>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</si>
  <si>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</si>
  <si>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</si>
  <si>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</si>
  <si>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</si>
  <si>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</si>
  <si>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</si>
  <si>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</si>
  <si>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</si>
  <si>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</si>
  <si>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</si>
  <si>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</si>
  <si>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</si>
  <si>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</si>
  <si>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</si>
  <si>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</si>
  <si>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</si>
  <si>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</si>
  <si>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</si>
  <si>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</si>
  <si>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</si>
  <si>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</si>
  <si>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</si>
  <si>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</si>
  <si>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</si>
  <si>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</si>
  <si>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</si>
  <si>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</si>
  <si>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</si>
  <si>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</si>
  <si>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</si>
  <si>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</si>
  <si>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</si>
  <si>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</si>
  <si>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</si>
  <si>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</si>
  <si>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</si>
  <si>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</si>
  <si>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</si>
  <si>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</si>
  <si>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</si>
  <si>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</si>
  <si>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</si>
  <si>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</si>
  <si>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</si>
  <si>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</si>
  <si>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</si>
  <si>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</si>
  <si>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</si>
  <si>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</si>
  <si>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</si>
  <si>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</si>
  <si>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</si>
  <si>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</si>
  <si>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</si>
  <si>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</si>
  <si>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</si>
  <si>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</si>
  <si>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</si>
  <si>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</si>
  <si>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</si>
  <si>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</si>
  <si>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</si>
  <si>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</si>
  <si>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</si>
  <si>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</si>
  <si>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</si>
  <si>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</si>
  <si>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</si>
  <si>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</si>
  <si>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</si>
  <si>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</si>
  <si>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</si>
  <si>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</si>
  <si>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</si>
  <si>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</si>
  <si>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</si>
  <si>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</si>
  <si>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</si>
  <si>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</si>
  <si>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</si>
  <si>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</si>
  <si>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</si>
  <si>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</si>
  <si>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</si>
  <si>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</si>
  <si>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</si>
  <si>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</si>
  <si>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</si>
  <si>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</si>
  <si>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</si>
  <si>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</si>
  <si>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</si>
  <si>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</si>
  <si>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</si>
  <si>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</si>
  <si>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</si>
  <si>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</si>
  <si>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</si>
  <si>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</si>
  <si>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</si>
  <si>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</si>
  <si>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</si>
  <si>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</si>
  <si>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</si>
  <si>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</si>
  <si>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</si>
  <si>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</si>
  <si>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</si>
  <si>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</si>
  <si>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</si>
  <si>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</si>
  <si>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</si>
  <si>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</si>
  <si>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</si>
  <si>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</si>
  <si>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</si>
  <si>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</si>
  <si>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</si>
  <si>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</si>
  <si>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</si>
  <si>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</si>
  <si>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</si>
  <si>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</si>
  <si>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</si>
  <si>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</si>
  <si>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</si>
  <si>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</si>
  <si>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</si>
  <si>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</si>
  <si>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</si>
  <si>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</si>
  <si>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</si>
  <si>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</si>
  <si>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</si>
  <si>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</si>
  <si>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</si>
  <si>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</si>
  <si>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</si>
  <si>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</si>
  <si>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</si>
  <si>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</si>
  <si>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</si>
  <si>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</si>
  <si>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</si>
  <si>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</si>
  <si>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</si>
  <si>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</si>
  <si>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</si>
  <si>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</si>
  <si>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</si>
  <si>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</si>
  <si>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</si>
  <si>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</si>
  <si>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</si>
  <si>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</si>
  <si>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</si>
  <si>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</si>
  <si>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</si>
  <si>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</si>
  <si>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</si>
  <si>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</si>
  <si>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</si>
  <si>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</si>
  <si>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</si>
  <si>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</si>
  <si>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</si>
  <si>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</si>
  <si>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</si>
  <si>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</si>
  <si>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</si>
  <si>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</si>
  <si>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</si>
  <si>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</si>
  <si>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</si>
  <si>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</si>
  <si>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</si>
  <si>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</si>
  <si>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</si>
  <si>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</si>
  <si>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</si>
  <si>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</si>
  <si>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</si>
  <si>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</si>
  <si>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</si>
  <si>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</si>
  <si>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</si>
  <si>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</si>
  <si>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</si>
  <si>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</si>
  <si>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</si>
  <si>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</si>
  <si>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</si>
  <si>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</si>
  <si>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</si>
  <si>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</si>
  <si>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</si>
  <si>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</si>
  <si>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</si>
  <si>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</si>
  <si>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</si>
  <si>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</si>
  <si>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</si>
  <si>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</si>
  <si>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</si>
  <si>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</si>
  <si>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</si>
  <si>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</si>
  <si>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</si>
  <si>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</si>
  <si>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</si>
  <si>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</si>
  <si>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</si>
  <si>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</si>
  <si>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</si>
  <si>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</si>
  <si>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</si>
  <si>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</si>
  <si>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</si>
  <si>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</si>
  <si>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</si>
  <si>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</si>
  <si>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</si>
  <si>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</si>
  <si>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</si>
  <si>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</si>
  <si>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</si>
  <si>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</si>
  <si>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</si>
  <si>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</si>
  <si>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</si>
  <si>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</si>
  <si>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</si>
  <si>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</si>
  <si>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</si>
  <si>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</si>
  <si>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</si>
  <si>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</si>
  <si>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</si>
  <si>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</si>
  <si>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</si>
  <si>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</si>
  <si>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</si>
  <si>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</si>
  <si>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</si>
  <si>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</si>
  <si>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</si>
  <si>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</si>
  <si>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</si>
  <si>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</si>
  <si>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</si>
  <si>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</si>
  <si>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</si>
  <si>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</si>
  <si>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</si>
  <si>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</si>
  <si>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</si>
  <si>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</si>
  <si>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</si>
  <si>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</si>
  <si>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</si>
  <si>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</si>
  <si>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</si>
  <si>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</si>
  <si>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</si>
  <si>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</si>
  <si>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</si>
  <si>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</si>
  <si>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</si>
  <si>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</si>
  <si>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</si>
  <si>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</si>
  <si>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</si>
  <si>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</si>
  <si>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</si>
  <si>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</si>
  <si>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</si>
  <si>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</si>
  <si>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</si>
  <si>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</si>
  <si>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</si>
  <si>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</si>
  <si>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</si>
  <si>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</si>
  <si>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</si>
  <si>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</si>
  <si>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</si>
  <si>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</si>
  <si>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</si>
  <si>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</si>
  <si>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</si>
  <si>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</si>
  <si>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</si>
  <si>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</si>
  <si>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</si>
  <si>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</si>
  <si>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</si>
  <si>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</si>
  <si>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</si>
  <si>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</si>
  <si>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</si>
  <si>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</si>
  <si>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</si>
  <si>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</si>
  <si>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</si>
  <si>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</si>
  <si>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</si>
  <si>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</si>
  <si>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</si>
  <si>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</si>
  <si>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</si>
  <si>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</si>
  <si>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</si>
  <si>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</si>
  <si>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</si>
  <si>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</si>
  <si>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</si>
  <si>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</si>
  <si>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</si>
  <si>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</si>
  <si>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</si>
  <si>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</si>
  <si>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</si>
  <si>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</si>
  <si>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</si>
  <si>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</si>
  <si>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</si>
  <si>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</si>
  <si>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</si>
  <si>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</si>
  <si>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</si>
  <si>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</si>
  <si>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</si>
  <si>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</si>
  <si>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</si>
  <si>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</si>
  <si>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</si>
  <si>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</si>
  <si>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</si>
  <si>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</si>
  <si>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</si>
  <si>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</si>
  <si>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</si>
  <si>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</si>
  <si>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</si>
  <si>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</si>
  <si>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</si>
  <si>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</si>
  <si>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</si>
  <si>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</si>
  <si>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</si>
  <si>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</si>
  <si>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</si>
  <si>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</si>
  <si>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</si>
  <si>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</si>
  <si>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</si>
  <si>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</si>
  <si>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</si>
  <si>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</si>
  <si>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</si>
  <si>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</si>
  <si>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</si>
  <si>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</si>
  <si>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</si>
  <si>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</si>
  <si>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</si>
  <si>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</si>
  <si>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</si>
  <si>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</si>
  <si>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</si>
  <si>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</si>
  <si>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</si>
  <si>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</si>
  <si>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</si>
  <si>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</si>
  <si>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</si>
  <si>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</si>
  <si>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</si>
  <si>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</si>
  <si>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</si>
  <si>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</si>
  <si>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</si>
  <si>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</si>
  <si>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</si>
  <si>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</si>
  <si>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</si>
  <si>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</si>
  <si>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</si>
  <si>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</si>
  <si>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</si>
  <si>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</si>
  <si>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</si>
  <si>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</si>
  <si>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</si>
  <si>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</si>
  <si>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</si>
  <si>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</si>
  <si>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</si>
  <si>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</si>
  <si>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</si>
  <si>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</si>
  <si>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</si>
  <si>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</si>
  <si>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</si>
  <si>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</si>
  <si>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</si>
  <si>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</si>
  <si>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</si>
  <si>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</si>
  <si>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</si>
  <si>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</si>
  <si>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</si>
  <si>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</si>
  <si>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</si>
  <si>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</si>
  <si>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</si>
  <si>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</si>
  <si>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</si>
  <si>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</si>
  <si>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</si>
  <si>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</si>
  <si>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</si>
  <si>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</si>
  <si>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</si>
  <si>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</si>
  <si>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</si>
  <si>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</si>
  <si>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</si>
  <si>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</si>
  <si>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</si>
  <si>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</si>
  <si>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</si>
  <si>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</si>
  <si>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</si>
  <si>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</si>
  <si>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</si>
  <si>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</si>
  <si>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</si>
  <si>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</si>
  <si>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</si>
  <si>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</si>
  <si>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</si>
  <si>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</si>
  <si>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</si>
  <si>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</si>
  <si>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</si>
  <si>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</si>
  <si>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</si>
  <si>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</si>
  <si>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</si>
  <si>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</si>
  <si>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</si>
  <si>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</si>
  <si>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</si>
  <si>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</si>
  <si>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</si>
  <si>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</si>
  <si>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</si>
  <si>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</si>
  <si>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</si>
  <si>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</si>
  <si>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</si>
  <si>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</si>
  <si>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</si>
  <si>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</si>
  <si>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</si>
  <si>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</si>
  <si>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</si>
  <si>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</si>
  <si>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</si>
  <si>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</si>
  <si>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</si>
  <si>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</si>
  <si>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</si>
  <si>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</si>
  <si>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</si>
  <si>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</si>
  <si>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</si>
  <si>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</si>
  <si>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</si>
  <si>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</si>
  <si>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</si>
  <si>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</si>
  <si>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</si>
  <si>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</si>
  <si>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</si>
  <si>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</si>
  <si>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</si>
  <si>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</si>
  <si>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</si>
  <si>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</si>
  <si>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</si>
  <si>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</si>
  <si>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</si>
  <si>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</si>
  <si>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</si>
  <si>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</si>
  <si>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</si>
  <si>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</si>
  <si>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</si>
  <si>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</si>
  <si>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</si>
  <si>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</si>
  <si>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</si>
  <si>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</si>
  <si>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</si>
  <si>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</si>
  <si>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</si>
  <si>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</si>
  <si>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</si>
  <si>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</si>
  <si>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</si>
  <si>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</si>
  <si>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</si>
  <si>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</si>
  <si>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</si>
  <si>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</si>
  <si>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</si>
  <si>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</si>
  <si>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</si>
  <si>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</si>
  <si>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</si>
  <si>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</si>
  <si>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</si>
  <si>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</si>
  <si>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</si>
  <si>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</si>
  <si>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</si>
  <si>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</si>
  <si>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</si>
  <si>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</si>
  <si>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</si>
  <si>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</si>
  <si>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</si>
  <si>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</si>
  <si>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</si>
  <si>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</si>
  <si>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</si>
  <si>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</si>
  <si>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</si>
  <si>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</si>
  <si>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</si>
  <si>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</si>
  <si>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</si>
  <si>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</si>
  <si>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</si>
  <si>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</si>
  <si>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</si>
  <si>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</si>
  <si>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</si>
  <si>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</si>
  <si>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</si>
  <si>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</si>
  <si>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</si>
  <si>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</si>
  <si>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</si>
  <si>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</si>
  <si>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</si>
  <si>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</si>
  <si>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</si>
  <si>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</si>
  <si>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</si>
  <si>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</si>
  <si>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</si>
  <si>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</si>
  <si>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</si>
  <si>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</si>
  <si>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</si>
  <si>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</si>
  <si>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</si>
  <si>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</si>
  <si>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</si>
  <si>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</si>
  <si>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</si>
  <si>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</si>
  <si>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</si>
  <si>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</si>
  <si>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</si>
  <si>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</si>
  <si>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</si>
  <si>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</si>
  <si>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</si>
  <si>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</si>
  <si>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</si>
  <si>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</si>
  <si>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</si>
  <si>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</si>
  <si>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</si>
  <si>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</si>
  <si>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</si>
  <si>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</si>
  <si>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</si>
  <si>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</si>
  <si>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</si>
  <si>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</si>
  <si>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</si>
  <si>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</si>
  <si>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</si>
  <si>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</si>
  <si>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</si>
  <si>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</si>
  <si>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</si>
  <si>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</si>
  <si>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</si>
  <si>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</si>
  <si>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</si>
  <si>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</si>
  <si>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</si>
  <si>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</si>
  <si>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</si>
  <si>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</si>
  <si>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</si>
  <si>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</si>
  <si>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</si>
  <si>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</si>
  <si>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</si>
  <si>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</si>
  <si>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</si>
  <si>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</si>
  <si>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</si>
  <si>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</si>
  <si>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</si>
  <si>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</si>
  <si>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</si>
  <si>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</si>
  <si>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</si>
  <si>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</si>
  <si>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</si>
  <si>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</si>
  <si>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</si>
  <si>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</si>
  <si>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</si>
  <si>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</si>
  <si>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</si>
  <si>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</si>
  <si>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</si>
  <si>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</si>
  <si>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</si>
  <si>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</si>
  <si>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</si>
  <si>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</si>
  <si>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</si>
  <si>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</si>
  <si>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</si>
  <si>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</si>
  <si>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</si>
  <si>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</si>
  <si>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</si>
  <si>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</si>
  <si>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</si>
  <si>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</si>
  <si>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</si>
  <si>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</si>
  <si>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</si>
  <si>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</si>
  <si>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</si>
  <si>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</si>
  <si>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</si>
  <si>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</si>
  <si>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</si>
  <si>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</si>
  <si>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</si>
  <si>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</si>
  <si>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</si>
  <si>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</si>
  <si>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</si>
  <si>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</si>
  <si>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</si>
  <si>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</si>
  <si>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</si>
  <si>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</si>
  <si>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</si>
  <si>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</si>
  <si>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</si>
  <si>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</si>
  <si>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</si>
  <si>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</si>
  <si>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</si>
  <si>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</si>
  <si>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</si>
  <si>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</si>
  <si>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</si>
  <si>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</si>
  <si>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</si>
  <si>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</si>
  <si>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</si>
  <si>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</si>
  <si>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</si>
  <si>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</si>
  <si>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</si>
  <si>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</si>
  <si>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</si>
  <si>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</si>
  <si>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</si>
  <si>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</si>
  <si>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</si>
  <si>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</si>
  <si>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</si>
  <si>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</si>
  <si>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</si>
  <si>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</si>
  <si>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</si>
  <si>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</si>
  <si>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</si>
  <si>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</si>
  <si>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</si>
  <si>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</si>
  <si>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</si>
  <si>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</si>
  <si>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</si>
  <si>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</si>
  <si>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</si>
  <si>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</si>
  <si>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</si>
  <si>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</si>
  <si>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</si>
  <si>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</si>
  <si>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</si>
  <si>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</si>
  <si>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</si>
  <si>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</si>
  <si>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</si>
  <si>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</si>
  <si>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</si>
  <si>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</si>
  <si>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</si>
  <si>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</si>
  <si>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</si>
  <si>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</si>
  <si>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</si>
  <si>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</si>
  <si>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</si>
  <si>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</si>
  <si>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</si>
  <si>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</si>
  <si>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</si>
  <si>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</si>
  <si>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</si>
  <si>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</si>
  <si>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</si>
  <si>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</si>
  <si>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</si>
  <si>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</si>
  <si>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</si>
  <si>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</si>
  <si>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</si>
  <si>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</si>
  <si>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</si>
  <si>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</si>
  <si>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</si>
  <si>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</si>
  <si>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</si>
  <si>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</si>
  <si>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</si>
  <si>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no PCM</t>
  </si>
  <si>
    <t xml:space="preserve">sceco blackout and team saved hub sites </t>
  </si>
  <si>
    <t>PCM-20251003-00000555</t>
  </si>
  <si>
    <t xml:space="preserve">ETA 110 min </t>
  </si>
  <si>
    <t xml:space="preserve">ETA 150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</si>
  <si>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</si>
  <si>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</si>
  <si>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</si>
  <si>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</si>
  <si>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</si>
  <si>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</si>
  <si>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</si>
  <si>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</si>
  <si>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PCM-20251003-00000569 </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</si>
  <si>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</si>
  <si>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</si>
  <si>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</si>
  <si>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</si>
  <si>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</si>
  <si>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JUM2368</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</si>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</sst>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0" totalsRowShown="0" headerRowDxfId="157" dataDxfId="156" headerRowBorderDxfId="154" tableBorderDxfId="155" totalsRowBorderDxfId="153">
  <autoFilter ref="A1:CJ3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270.48710960648168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45933.435535532408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45933.435535532408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45933.435535532408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45933.435535532408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45933.435535532408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45933.435535532408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45933.435535532408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45933.435535532408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45933.435535532408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45933.435535532408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45933.435535532408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45933.435535532408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45933.435535532408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45933.435535532408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45933.435535532408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45933.435535532408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45933.435535532408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45933.435535532408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45933.435535532408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45933.435535532408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45933.435535532408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45933.435535532408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45933.435535532408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45933.435535532408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45933.435535532408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45933.435535532408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45933.435535532408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45933.435535532408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45933.435535532408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45933.435535532408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45933.435535532408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45933.435535532408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45933.435535532408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45933.435535532408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45933.435535532408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45933.435535532408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45933.435535532408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45933.435535532408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45933.435535532408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45933.435535532408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45933.435535532408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45933.435535532408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45933.435535532408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45933.435535532408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45933.435535532408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45933.435535532408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45933.435535532408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45933.435535532408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45933.435535532408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45933.435535532408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45933.435535532408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45933.435535532408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45933.435535532408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45933.435535532408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45933.435535532408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45933.435535532408</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2EAB8C49-42BC-4D56-A4DA-1FEFE9954331}"/>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0"/>
  <sheetViews>
    <sheetView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241.78375312499702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126.70845219907642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108.43569756944635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27483</v>
      </c>
      <c r="E6" s="131"/>
      <c r="F6" s="132"/>
      <c r="G6" s="133">
        <f ca="1">IFERROR(NOW()-F6,"-")</f>
        <v>45933.435535532408</v>
      </c>
      <c r="H6" s="132">
        <v>45933.366620370369</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27473</v>
      </c>
      <c r="E7" s="131" t="s">
        <v>38964</v>
      </c>
      <c r="F7" s="132">
        <v>45933.380208333336</v>
      </c>
      <c r="G7" s="133">
        <f ca="1">IFERROR(NOW()-F7,"-")</f>
        <v>5.532719907205319E-2</v>
      </c>
      <c r="H7" s="132">
        <v>45933.373888888891</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39052</v>
      </c>
      <c r="B8" s="18" t="str">
        <f>IFERROR(VLOOKUP(D8,DB!A:K,11,0),"")</f>
        <v>R2</v>
      </c>
      <c r="C8" s="18">
        <v>2</v>
      </c>
      <c r="D8" s="18" t="s">
        <v>27302</v>
      </c>
      <c r="E8" s="131"/>
      <c r="F8" s="132"/>
      <c r="G8" s="133">
        <f ca="1">IFERROR(NOW()-F8,"-")</f>
        <v>45933.435535532408</v>
      </c>
      <c r="H8" s="132">
        <v>45933.374386574076</v>
      </c>
      <c r="I8" s="18" t="str">
        <f>IFERROR(VLOOKUP(D8,DB!A:F,6,0),"")</f>
        <v>SCECO</v>
      </c>
      <c r="J8" s="18" t="str">
        <f>IFERROR(VLOOKUP(D8,DB!A:G,7,0),"")</f>
        <v>Vandalized</v>
      </c>
      <c r="K8" s="19" t="s">
        <v>39056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45933.435535532408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45933.435535532408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45933.435535532408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45933.435535532408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45933.435535532408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45933.435535532408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45933.435535532408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45933.435535532408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45933.435535532408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45933.435535532408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45933.435535532408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45933.435535532408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45933.435535532408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45933.435535532408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45933.435535532408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45933.435535532408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45933.435535532408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45933.435535532408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45933.435535532408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45933.435535532408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45933.435535532408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45933.435535532408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45933.435535532408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45933.435535532408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45933.435535532408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45933.435535532408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45933.435535532408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45933.435535532408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45933.435535532408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45933.435535532408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45933.435535532408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45933.435535532408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45933.435535532408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45933.435535532408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45933.435535532408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45933.435535532408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45933.435535532408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45933.435535532408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45933.435535532408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45933.435535532408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45933.435535532408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45933.435535532408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45933.435535532408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45933.435535532408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45933.435535532408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45933.435535532408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45933.435535532408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45933.435535532408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45933.435535532408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45933.435535532408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45933.435535532408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45933.435535532408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45933.435535532408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45933.435535532408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45933.435535532408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45933.435535532408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45933.435535532408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45933.435535532408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45933.435535532408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45933.435535532408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45933.435535532408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45933.435535532408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45933.435535532408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45933.435535532408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45933.435535532408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45933.435535532408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45933.435535532408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45933.435535532408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45933.435535532408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45933.435535532408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45933.435535532408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45933.435535532408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45933.435535532408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45933.435535532408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45933.435535532408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45933.435535532408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45933.435535532408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45933.435535532408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45933.435535532408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45933.435535532408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45933.435535532408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45933.435535532408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45933.435535532408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45933.435535532408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45933.435535532408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45933.435535532408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45933.435535532408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45933.435535532408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45933.435535532408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45933.435535532408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45933.435535532408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45933.435535532408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45933.435535532408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45933.435535532408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45933.435535532408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45933.435535532408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45933.435535532408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45933.435535532408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45933.435535532408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45933.435535532408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45933.435535532408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45933.435535532408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45933.435535532408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45933.435535532408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45933.435535532408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45933.435535532408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45933.435535532408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45933.435535532408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45933.435535532408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45933.435535532408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45933.435535532408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45933.435535532408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45933.435535532408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45933.435535532408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45933.435535532408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45933.435535532408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45933.435535532408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45933.435535532408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45933.435535532408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45933.435535532408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45933.435535532408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45933.435535532408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45933.435535532408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45933.435535532408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45933.435535532408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45933.435535532408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45933.435535532408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45933.435535532408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45933.435535532408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45933.435535532408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45933.435535532408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45933.435535532408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45933.435535532408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45933.435535532408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45933.435535532408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45933.435535532408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45933.435535532408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45933.435535532408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45933.435535532408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45933.435535532408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45933.435535532408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45933.435535532408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45933.435535532408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45933.435535532408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45933.435535532408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45933.435535532408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45933.435535532408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45933.435535532408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45933.435535532408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45933.435535532408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45933.435535532408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45933.435535532408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45933.435535532408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45933.435535532408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45933.435535532408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45933.435535532408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45933.435535532408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45933.435535532408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45933.435535532408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45933.435535532408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45933.435535532408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45933.435535532408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45933.435535532408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45933.435535532408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45933.435535532408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45933.435535532408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45933.435535532408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45933.435535532408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45933.435535532408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45933.435535532408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45933.435535532408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45933.435535532408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45933.435535532408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45933.435535532408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45933.435535532408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45933.435535532408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45933.435535532408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45933.435535532408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45933.435535532408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45933.435535532408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45933.435535532408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45933.435535532408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45933.435535532408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45933.435535532408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45933.435535532408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45933.435535532408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45933.435535532408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45933.435535532408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45933.435535532408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45933.435535532408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45933.435535532408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45933.435535532408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45933.435535532408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45933.435535532408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45933.435535532408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45933.435535532408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45933.435535532408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45933.435535532408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45933.435535532408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45933.435535532408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45933.435535532408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45933.435535532408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45933.435535532408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45933.435535532408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45933.435535532408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45933.435535532408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45933.435535532408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45933.435535532408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45933.435535532408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45933.435535532408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45933.435535532408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45933.435535532408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45933.435535532408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45933.435535532408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45933.435535532408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45933.435535532408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45933.435535532408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45933.435535532408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45933.435535532408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45933.435535532408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45933.435535532408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45933.435535532408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45933.435535532408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45933.435535532408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45933.435535532408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45933.435535532408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45933.435535532408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45933.435535532408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45933.435535532408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45933.435535532408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45933.435535532408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45933.435535532408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45933.435535532408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45933.435535532408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45933.435535532408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45933.435535532408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45933.435535532408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45933.435535532408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45933.435535532408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45933.435535532408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45933.435535532408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45933.435535532408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45933.435535532408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45933.435535532408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45933.435535532408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45933.435535532408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45933.435535532408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45933.435535532408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45933.435535532408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45933.435535532408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45933.435535532408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45933.435535532408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45933.435535532408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45933.435535532408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45933.435535532408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45933.435535532408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45933.435535532408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45933.435535532408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45933.435535532408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45933.435535532408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45933.435535532408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45933.435535532408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45933.435535532408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45933.435535532408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45933.435535532408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45933.435535532408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45933.435535532408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45933.435535532408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45933.435535532408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45933.435535532408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45933.435535532408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45933.435535532408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45933.435535532408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45933.435535532408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45933.435535532408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45933.435535532408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45933.435535532408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45933.435535532408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45933.435535532408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45933.435535532408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45933.435535532408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45933.435535532408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45933.435535532408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45933.435535532408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45933.435535532408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45933.435535532408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45933.435535532408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45933.435535532408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45933.435535532408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45933.435535532408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45933.435535532408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45933.435535532408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45933.435535532408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45933.435535532408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45933.435535532408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45933.435535532408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45933.435535532408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45933.435535532408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45933.435535532408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45933.435535532408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45933.435535532408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45933.435535532408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45933.435535532408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45933.435535532408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45933.435535532408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45933.435535532408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45933.435535532408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45933.435535532408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45933.435535532408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45933.435535532408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45933.435535532408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45933.435535532408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45933.435535532408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45933.435535532408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45933.435535532408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45933.435535532408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45933.435535532408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45933.435535532408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45933.435535532408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45933.435535532408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45933.435535532408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45933.435535532408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45933.435535532408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45933.435535532408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45933.435535532408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45933.435535532408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45933.435535532408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45933.435535532408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45933.435535532408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45933.435535532408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45933.435535532408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45933.435535532408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sheetData>
  <dataValidations count="2">
    <dataValidation allowBlank="1" showInputMessage="1" showErrorMessage="1" sqref="E1" xr:uid="{4D935161-CDD3-4592-B877-3FB59C99E142}"/>
    <dataValidation type="list" allowBlank="1" showInputMessage="1" showErrorMessage="1" sqref="E3:E3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tabSelected="1"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5267</v>
      </c>
      <c r="E2" s="18"/>
      <c r="F2" s="20"/>
      <c r="G2" s="21">
        <f t="shared" ref="G2:G63" ca="1" si="0">IFERROR(NOW()-F2,"-")</f>
        <v>45933.435535532408</v>
      </c>
      <c r="H2" s="22"/>
      <c r="I2" s="19" t="str">
        <f>IFERROR(VLOOKUP(D2,DB!A:F,6,0),"")</f>
        <v>Power cube</v>
      </c>
      <c r="J2" s="18" t="str">
        <f>IFERROR(VLOOKUP(D2,DB!A:G,7,0),"")</f>
        <v>In progress</v>
      </c>
      <c r="K2" s="50"/>
      <c r="L2" s="23" t="str">
        <f>IFERROR(VLOOKUP(D2,DB!A:I,9,0),"")</f>
        <v>Zain</v>
      </c>
    </row>
    <row r="3" spans="1:13" ht="15" customHeight="1">
      <c r="A3" s="19"/>
      <c r="B3" s="75" t="str">
        <f>IFERROR(VLOOKUP(D3,DB!A:K,11,0),"")</f>
        <v>R3</v>
      </c>
      <c r="C3" s="18"/>
      <c r="D3" s="75" t="s">
        <v>5215</v>
      </c>
      <c r="E3" s="18"/>
      <c r="F3" s="20"/>
      <c r="G3" s="21">
        <f t="shared" ca="1" si="0"/>
        <v>45933.435535532408</v>
      </c>
      <c r="H3" s="22"/>
      <c r="I3" s="19" t="str">
        <f>IFERROR(VLOOKUP(D3,DB!A:F,6,0),"")</f>
        <v>SCECO-Rental-Genset</v>
      </c>
      <c r="J3" s="18" t="str">
        <f>IFERROR(VLOOKUP(D3,DB!A:G,7,0),"")</f>
        <v>In progress</v>
      </c>
      <c r="K3" s="50"/>
      <c r="L3" s="23" t="str">
        <f>IFERROR(VLOOKUP(D3,DB!A:I,9,0),"")</f>
        <v>Zain</v>
      </c>
    </row>
    <row r="4" spans="1:13" ht="15" customHeight="1">
      <c r="A4" s="19"/>
      <c r="B4" s="75" t="str">
        <f>IFERROR(VLOOKUP(D4,DB!A:K,11,0),"")</f>
        <v>R3</v>
      </c>
      <c r="C4" s="18"/>
      <c r="D4" s="18" t="s">
        <v>495</v>
      </c>
      <c r="E4" s="18"/>
      <c r="F4" s="20"/>
      <c r="G4" s="21">
        <f t="shared" ca="1" si="0"/>
        <v>45933.435535532408</v>
      </c>
      <c r="H4" s="22"/>
      <c r="I4" s="19" t="str">
        <f>IFERROR(VLOOKUP(D4,DB!A:F,6,0),"")</f>
        <v>Generator-DG</v>
      </c>
      <c r="J4" s="18" t="str">
        <f>IFERROR(VLOOKUP(D4,DB!A:G,7,0),"")</f>
        <v>Good</v>
      </c>
      <c r="K4" s="50"/>
      <c r="L4" s="23" t="str">
        <f>IFERROR(VLOOKUP(D4,DB!A:I,9,0),"")</f>
        <v>Zain</v>
      </c>
    </row>
    <row r="5" spans="1:13" ht="15" customHeight="1">
      <c r="A5" s="19"/>
      <c r="B5" s="75" t="str">
        <f>IFERROR(VLOOKUP(D5,DB!A:K,11,0),"")</f>
        <v>R3</v>
      </c>
      <c r="C5" s="18"/>
      <c r="D5" s="18" t="s">
        <v>5182</v>
      </c>
      <c r="E5" s="18"/>
      <c r="F5" s="20"/>
      <c r="G5" s="21">
        <f t="shared" ca="1" si="0"/>
        <v>45933.435535532408</v>
      </c>
      <c r="H5" s="22"/>
      <c r="I5" s="19" t="str">
        <f>IFERROR(VLOOKUP(D5,DB!A:F,6,0),"")</f>
        <v>SCECO-Rental-Genset</v>
      </c>
      <c r="J5" s="18" t="str">
        <f>IFERROR(VLOOKUP(D5,DB!A:G,7,0),"")</f>
        <v>In progress</v>
      </c>
      <c r="K5" s="50"/>
      <c r="L5" s="23" t="str">
        <f>IFERROR(VLOOKUP(D5,DB!A:I,9,0),"")</f>
        <v>Zain</v>
      </c>
    </row>
    <row r="6" spans="1:13" ht="15" customHeight="1">
      <c r="A6" s="19"/>
      <c r="B6" s="75" t="str">
        <f>IFERROR(VLOOKUP(D6,DB!A:K,11,0),"")</f>
        <v/>
      </c>
      <c r="C6" s="18"/>
      <c r="D6" s="18"/>
      <c r="E6" s="18"/>
      <c r="F6" s="20"/>
      <c r="G6" s="21">
        <f t="shared" ca="1" si="0"/>
        <v>45933.435535532408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45933.435535532408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45933.435535532408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45933.435535532408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45933.435535532408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45933.435535532408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45933.435535532408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45933.435535532408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45933.435535532408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45933.435535532408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45933.435535532408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45933.435535532408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45933.435535532408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45933.435535532408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45933.435535532408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45933.435535532408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45933.435535532408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45933.435535532408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45933.435535532408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45933.435535532408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45933.435535532408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45933.435535532408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45933.435535532408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45933.435535532408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45933.435535532408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45933.435535532408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45933.435535532408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45933.435535532408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45933.435535532408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45933.435535532408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45933.435535532408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45933.435535532408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45933.435535532408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45933.435535532408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45933.435535532408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45933.435535532408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45933.435535532408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45933.435535532408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45933.435535532408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45933.435535532408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45933.435535532408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45933.435535532408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45933.435535532408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45933.435535532408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45933.435535532408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45933.435535532408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45933.435535532408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45933.435535532408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45933.435535532408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45933.435535532408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45933.435535532408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45933.435535532408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45933.435535532408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45933.435535532408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45933.435535532408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45933.435535532408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45933.435535532408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45933.435535532408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45933.435535532408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45933.435535532408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45933.435535532408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45933.435535532408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45933.435535532408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45933.435535532408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45933.435535532408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45933.435535532408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45933.435535532408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45933.435535532408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45933.435535532408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45933.435535532408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45933.435535532408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45933.435535532408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45933.435535532408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45933.435535532408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45933.435535532408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45933.435535532408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45933.435535532408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45933.435535532408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45933.435535532408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45933.435535532408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45933.435535532408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45933.435535532408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45933.435535532408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45933.435535532408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45933.435535532408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45933.435535532408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45933.435535532408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45933.435535532408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45933.435535532408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45933.435535532408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45933.435535532408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45933.435535532408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45933.435535532408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45933.435535532408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45933.435535532408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45933.435535532408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45933.435535532408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45933.435535532408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45933.435535532408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45933.435535532408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45933.435535532408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45933.435535532408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45933.435535532408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45933.435535532408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45933.435535532408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45933.435535532408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45933.435535532408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45933.435535532408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45933.435535532408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45933.435535532408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45933.435535532408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45933.435535532408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45933.435535532408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45933.435535532408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45933.435535532408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45933.435535532408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45933.435535532408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45933.435535532408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45933.435535532408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45933.435535532408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45933.435535532408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45933.435535532408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45933.435535532408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45933.435535532408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45933.435535532408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45933.435535532408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45933.435535532408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45933.435535532408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45933.435535532408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45933.435535532408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45933.435535532408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45933.435535532408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45933.435535532408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45933.435535532408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45933.435535532408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45933.435535532408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45933.435535532408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45933.435535532408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45933.435535532408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45933.435535532408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45933.435535532408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45933.435535532408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45933.435535532408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45933.435535532408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45933.435535532408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45933.435535532408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45933.435535532408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45933.435535532408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45933.435535532408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45933.435535532408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45933.435535532408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45933.435535532408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45933.435535532408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45933.435535532408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45933.435535532408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45933.435535532408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45933.435535532408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45933.435535532408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45933.435535532408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45933.435535532408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45933.435535532408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45933.435535532408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45933.435535532408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45933.435535532408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45933.435535532408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45933.435535532408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45933.435535532408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45933.435535532408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45933.435535532408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45933.435535532408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45933.435535532408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45933.435535532408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45933.435535532408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45933.435535532408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45933.435535532408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45933.435535532408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45933.435535532408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45933.435535532408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45933.435535532408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45933.435535532408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45933.435535532408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45933.435535532408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45933.435535532408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45933.435535532408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45933.435535532408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45933.435535532408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45933.435535532408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45933.435535532408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45933.435535532408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45933.435535532408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45933.435535532408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45933.435535532408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45933.435535532408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45933.435535532408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45933.435535532408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45933.435535532408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45933.435535532408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45933.435535532408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45933.435535532408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45933.435535532408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45933.435535532408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45933.435535532408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45933.435535532408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45933.435535532408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45933.435535532408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45933.435535532408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45933.435535532408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45933.435535532408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45933.435535532408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45933.435535532408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45933.435535532408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45933.435535532408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45933.435535532408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45933.435535532408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45933.435535532408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45933.435535532408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45933.435535532408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45933.435535532408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45933.435535532408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45933.435535532408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45933.435535532408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45933.435535532408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45933.435535532408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45933.435535532408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45933.435535532408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45933.435535532408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45933.435535532408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45933.435535532408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45933.435535532408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45933.435535532408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45933.435535532408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45933.435535532408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45933.435535532408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45933.435535532408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45933.435535532408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45933.435535532408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45933.435535532408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45933.435535532408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45933.435535532408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45933.435535532408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45933.435535532408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45933.435535532408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45933.435535532408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45933.435535532408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45933.435535532408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45933.435535532408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45933.435535532408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45933.435535532408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45933.435535532408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45933.435535532408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45933.435535532408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45933.435535532408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45933.435535532408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45933.435535532408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45933.435535532408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45933.435535532408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45933.435535532408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45933.435535532408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45933.435535532408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45933.435535532408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45933.435535532408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45933.435535532408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45933.435535532408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45933.435535532408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45933.435535532408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45933.435535532408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45933.435535532408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45933.435535532408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45933.435535532408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45933.435535532408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45933.435535532408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45933.435535532408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45933.435535532408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45933.435535532408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45933.435535532408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45933.435535532408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45933.435535532408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45933.435535532408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45933.435535532408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45933.435535532408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45933.435535532408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45933.435535532408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45933.435535532408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45933.435535532408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45933.435535532408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45933.435535532408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45933.435535532408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45933.435535532408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45933.435535532408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45933.435535532408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45933.435535532408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45933.435535532408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45933.435535532408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45933.435535532408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45933.435535532408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45933.435535532408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45933.435535532408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45933.435535532408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45933.435535532408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45933.435535532408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45933.435535532408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45933.435535532408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45933.435535532408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45933.435535532408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45933.435535532408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45933.435535532408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45933.435535532408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45933.435535532408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45933.435535532408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45933.435535532408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45933.435535532408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45933.435535532408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45933.435535532408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45933.435535532408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45933.435535532408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45933.435535532408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45933.435535532408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45933.435535532408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45933.435535532408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45933.435535532408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45933.435535532408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45933.435535532408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45933.435535532408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45933.435535532408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45933.435535532408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45933.435535532408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45933.435535532408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45933.435535532408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45933.435535532408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45933.435535532408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45933.435535532408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45933.435535532408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45933.435535532408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45933.435535532408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45933.435535532408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45933.435535532408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45933.435535532408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45933.435535532408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45933.435535532408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45933.435535532408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45933.435535532408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45933.435535532408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45933.435535532408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45933.435535532408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45933.435535532408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45933.435535532408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45933.435535532408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45933.435535532408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45933.435535532408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45933.435535532408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45933.435535532408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45933.435535532408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45933.435535532408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45933.435535532408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45933.435535532408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45933.435535532408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45933.435535532408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45933.435535532408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45933.435535532408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45933.435535532408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45933.435535532408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45933.435535532408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45933.435535532408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45933.435535532408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45933.435535532408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45933.435535532408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45933.435535532408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45933.435535532408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45933.435535532408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45933.435535532408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45933.435535532408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45933.435535532408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45933.435535532408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45933.435535532408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45933.435535532408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45933.435535532408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45933.435535532408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45933.435535532408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45933.435535532408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45933.435535532408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45933.435535532408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45933.435535532408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45933.435535532408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45933.435535532408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45933.435535532408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45933.435535532408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45933.435535532408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45933.435535532408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45933.435535532408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45933.435535532408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45933.435535532408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45933.435535532408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45933.435535532408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45933.435535532408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45933.435535532408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45933.435535532408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45933.435535532408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45933.435535532408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45933.435535532408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45933.435535532408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45933.435535532408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45933.435535532408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45933.435535532408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45933.435535532408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45933.435535532408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45933.435535532408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45933.435535532408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45933.435535532408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45933.435535532408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45933.435535532408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45933.435535532408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45933.435535532408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45933.435535532408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45933.435535532408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45933.435535532408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45933.435535532408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45933.435535532408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45933.435535532408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45933.435535532408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45933.435535532408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45933.435535532408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45933.435535532408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45933.435535532408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45933.435535532408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45933.435535532408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45933.435535532408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45933.435535532408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45933.435535532408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45933.435535532408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45933.435535532408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45933.435535532408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45933.435535532408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45933.435535532408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45933.435535532408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45933.435535532408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45933.435535532408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45933.435535532408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45933.435535532408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45933.435535532408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45933.435535532408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45933.435535532408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45933.435535532408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45933.435535532408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45933.435535532408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45933.435535532408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45933.435535532408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45933.435535532408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45933.435535532408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45933.435535532408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45933.435535532408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45933.435535532408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45933.435535532408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45933.435535532408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45933.435535532408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45933.435535532408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45933.435535532408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45933.435535532408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45933.435535532408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45933.435535532408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45933.435535532408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45933.435535532408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45933.435535532408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45933.435535532408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45933.435535532408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45933.435535532408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45933.435535532408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45933.435535532408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45933.435535532408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45933.435535532408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45933.435535532408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45933.435535532408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45933.435535532408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45933.435535532408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45933.435535532408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45933.435535532408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45933.435535532408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45933.435535532408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45933.435535532408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45933.435535532408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45933.435535532408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45933.435535532408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45933.435535532408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45933.435535532408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45933.435535532408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45933.435535532408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45933.435535532408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45933.435535532408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45933.435535532408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45933.435535532408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45933.435535532408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45933.435535532408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45933.435535532408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45933.435535532408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45933.435535532408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45933.435535532408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45933.435535532408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45933.435535532408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45933.435535532408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45933.435535532408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45933.435535532408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45933.435535532408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45933.435535532408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45933.435535532408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45933.435535532408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45933.435535532408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45933.435535532408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45933.435535532408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45933.435535532408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45933.435535532408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45933.435535532408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45933.435535532408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45933.435535532408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45933.435535532408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45933.435535532408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45933.435535532408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45933.435535532408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45933.435535532408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45933.435535532408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45933.435535532408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45933.435535532408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45933.435535532408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45933.435535532408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45933.435535532408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45933.435535532408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45933.435535532408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45933.435535532408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45933.435535532408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45933.435535532408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45933.435535532408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45933.435535532408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45933.435535532408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45933.435535532408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45933.435535532408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45933.435535532408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45933.435535532408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45933.435535532408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45933.435535532408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45933.435535532408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45933.435535532408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45933.435535532408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45933.435535532408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45933.435535532408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45933.435535532408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45933.435535532408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45933.435535532408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45933.435535532408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45933.435535532408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45933.435535532408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45933.435535532408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45933.435535532408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45933.435535532408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45933.435535532408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45933.435535532408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45933.435535532408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45933.435535532408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45933.435535532408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45933.435535532408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45933.435535532408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45933.435535532408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45933.435535532408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45933.435535532408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45933.435535532408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45933.435535532408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45933.435535532408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45933.435535532408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45933.435535532408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45933.435535532408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45933.435535532408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45933.435535532408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45933.435535532408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45933.435535532408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45933.435535532408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45933.435535532408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45933.435535532408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45933.435535532408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45933.435535532408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45933.435535532408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45933.435535532408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45933.435535532408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45933.435535532408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45933.435535532408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45933.435535532408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45933.435535532408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45933.435535532408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45933.435535532408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45933.435535532408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45933.435535532408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45933.435535532408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45933.435535532408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45933.435535532408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45933.435535532408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45933.435535532408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45933.435535532408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45933.435535532408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45933.435535532408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45933.435535532408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45933.435535532408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45933.435535532408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45933.435535532408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45933.435535532408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45933.435535532408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45933.435535532408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45933.435535532408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45933.435535532408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45933.435535532408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45933.435535532408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45933.435535532408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45933.435535532408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45933.435535532408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45933.435535532408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45933.435535532408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45933.435535532408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45933.435535532408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45933.435535532408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45933.435535532408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45933.435535532408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45933.435535532408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45933.435535532408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45933.435535532408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45933.435535532408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45933.435535532408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45933.435535532408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45933.435535532408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45933.435535532408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45933.435535532408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45933.435535532408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45933.435535532408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45933.435535532408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45933.435535532408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45933.435535532408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45933.435535532408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45933.435535532408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45933.435535532408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45933.435535532408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45933.435535532408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45933.435535532408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45933.435535532408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45933.435535532408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45933.435535532408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45933.435535532408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45933.435535532408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45933.435535532408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45933.435535532408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45933.435535532408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45933.435535532408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45933.435535532408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45933.435535532408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45933.435535532408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45933.435535532408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45933.435535532408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45933.435535532408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45933.435535532408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45933.435535532408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45933.435535532408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45933.435535532408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45933.435535532408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45933.435535532408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45933.435535532408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45933.435535532408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45933.435535532408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45933.435535532408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45933.435535532408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45933.435535532408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45933.435535532408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45933.435535532408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45933.435535532408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45933.435535532408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45933.435535532408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45933.435535532408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45933.435535532408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45933.435535532408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45933.435535532408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45933.435535532408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45933.435535532408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45933.435535532408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45933.435535532408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45933.435535532408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45933.435535532408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45933.435535532408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45933.435535532408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45933.435535532408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45933.435535532408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45933.435535532408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45933.435535532408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45933.435535532408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45933.435535532408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45933.435535532408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45933.435535532408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45933.435535532408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45933.435535532408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45933.435535532408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45933.435535532408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45933.435535532408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45933.435535532408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45933.435535532408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45933.435535532408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45933.435535532408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45933.435535532408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45933.435535532408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45933.435535532408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45933.435535532408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45933.435535532408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45933.435535532408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45933.435535532408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45933.435535532408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45933.435535532408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45933.435535532408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45933.435535532408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45933.435535532408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45933.435535532408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45933.435535532408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45933.435535532408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45933.435535532408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45933.435535532408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45933.435535532408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45933.435535532408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45933.435535532408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45933.435535532408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45933.435535532408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45933.435535532408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45933.435535532408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45933.435535532408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45933.435535532408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45933.435535532408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45933.435535532408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45933.435535532408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45933.435535532408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45933.435535532408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45933.435535532408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45933.435535532408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45933.435535532408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45933.435535532408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45933.435535532408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45933.435535532408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45933.435535532408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45933.435535532408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45933.435535532408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45933.435535532408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45933.435535532408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45933.435535532408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45933.435535532408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45933.435535532408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45933.435535532408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45933.435535532408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45933.435535532408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45933.435535532408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45933.435535532408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45933.435535532408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45933.435535532408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45933.435535532408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45933.435535532408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45933.435535532408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45933.435535532408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45933.435535532408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45933.435535532408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45933.435535532408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45933.435535532408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45933.435535532408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45933.435535532408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45933.435535532408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45933.435535532408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45933.435535532408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45933.435535532408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45933.435535532408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45933.435535532408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45933.435535532408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45933.435535532408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45933.435535532408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45933.435535532408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45933.435535532408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45933.435535532408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45933.435535532408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45933.435535532408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45933.435535532408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45933.435535532408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45933.435535532408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45933.435535532408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45933.435535532408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45933.435535532408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45933.435535532408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45933.435535532408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45933.435535532408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45933.435535532408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45933.435535532408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45933.435535532408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45933.435535532408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45933.435535532408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45933.435535532408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45933.435535532408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45933.435535532408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45933.435535532408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45933.435535532408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45933.435535532408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45933.435535532408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45933.435535532408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45933.435535532408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45933.435535532408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45933.435535532408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45933.435535532408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45933.435535532408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45933.435535532408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45933.435535532408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45933.435535532408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45933.435535532408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45933.435535532408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45933.435535532408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45933.435535532408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45933.435535532408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45933.435535532408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45933.435535532408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45933.435535532408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45933.435535532408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45933.435535532408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45933.435535532408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45933.435535532408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45933.435535532408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45933.435535532408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45933.435535532408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45933.435535532408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45933.435535532408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45933.435535532408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45933.435535532408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45933.435535532408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45933.435535532408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45933.435535532408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45933.435535532408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45933.435535532408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45933.435535532408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45933.435535532408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45933.435535532408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45933.435535532408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45933.435535532408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45933.435535532408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45933.435535532408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45933.435535532408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45933.435535532408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45933.435535532408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45933.435535532408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45933.435535532408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45933.435535532408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45933.435535532408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45933.435535532408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45933.435535532408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45933.435535532408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45933.435535532408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45933.435535532408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45933.435535532408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45933.435535532408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45933.435535532408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45933.435535532408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45933.435535532408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45933.435535532408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45933.435535532408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45933.435535532408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45933.435535532408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45933.435535532408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45933.435535532408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45933.435535532408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45933.435535532408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45933.435535532408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45933.435535532408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45933.435535532408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45933.435535532408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45933.435535532408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45933.435535532408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45933.435535532408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45933.435535532408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45933.435535532408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45933.435535532408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45933.435535532408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45933.435535532408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45933.435535532408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45933.435535532408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45933.435535532408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45933.435535532408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45933.435535532408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45933.435535532408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45933.435535532408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45933.435535532408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45933.435535532408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45933.435535532408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45933.435535532408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45933.435535532408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45933.435535532408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45933.435535532408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45933.435535532408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45933.435535532408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45933.435535532408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45933.435535532408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45933.435535532408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45933.435535532408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45933.435535532408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45933.435535532408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45933.435535532408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45933.435535532408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45933.435535532408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45933.435535532408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45933.435535532408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45933.435535532408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45933.435535532408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45933.435535532408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45933.435535532408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45933.435535532408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45933.435535532408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45933.435535532408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45933.435535532408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45933.435535532408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45933.435535532408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45933.435535532408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45933.435535532408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45933.435535532408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45933.435535532408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45933.435535532408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45933.435535532408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45933.435535532408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45933.435535532408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45933.435535532408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45933.435535532408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45933.435535532408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45933.435535532408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45933.435535532408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45933.435535532408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45933.435535532408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45933.435535532408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45933.435535532408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45933.435535532408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45933.435535532408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45933.435535532408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45933.435535532408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45933.435535532408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45933.435535532408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45933.435535532408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45933.435535532408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45933.435535532408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45933.435535532408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45933.435535532408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45933.435535532408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45933.435535532408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45933.435535532408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45933.435535532408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45933.435535532408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45933.435535532408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45933.435535532408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45933.435535532408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45933.435535532408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45933.435535532408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45933.435535532408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45933.435535532408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45933.435535532408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45933.435535532408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45933.435535532408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45933.435535532408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45933.435535532408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45933.435535532408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45933.435535532408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45933.435535532408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45933.435535532408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45933.435535532408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45933.435535532408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45933.435535532408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45933.435535532408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45933.435535532408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45933.435535532408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45933.435535532408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45933.435535532408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45933.435535532408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45933.435535532408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45933.435535532408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45933.435535532408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45933.435535532408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45933.435535532408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45933.435535532408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45933.435535532408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45933.435535532408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45933.435535532408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45933.435535532408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45933.435535532408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45933.435535532408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45933.435535532408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45933.435535532408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45933.435535532408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45933.435535532408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45933.435535532408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45933.435535532408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45933.435535532408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45933.435535532408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45933.435535532408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45933.435535532408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45933.435535532408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45933.435535532408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45933.435535532408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45933.435535532408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45933.435535532408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45933.435535532408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45933.435535532408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45933.435535532408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45933.435535532408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45933.435535532408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45933.435535532408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45933.435535532408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45933.435535532408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45933.435535532408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45933.435535532408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45933.435535532408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45933.435535532408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45933.435535532408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45933.435535532408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45933.435535532408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45933.435535532408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45933.435535532408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45933.435535532408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45933.435535532408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45933.435535532408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45933.435535532408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45933.435535532408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45933.435535532408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45933.435535532408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45933.435535532408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45933.435535532408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45933.435535532408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45933.435535532408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45933.435535532408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45933.435535532408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45933.435535532408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45933.435535532408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45933.435535532408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45933.435535532408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45933.435535532408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45933.435535532408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45933.435535532408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45933.435535532408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45933.435535532408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45933.435535532408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45933.435535532408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45933.435535532408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45933.435535532408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45933.435535532408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45933.435535532408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45933.435535532408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45933.435535532408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45933.435535532408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45933.435535532408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45933.435535532408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45933.435535532408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45933.435535532408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45933.435535532408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45933.435535532408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45933.435535532408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45933.435535532408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45933.435535532408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45933.435535532408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45933.435535532408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45933.435535532408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45933.435535532408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45933.435535532408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45933.435535532408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45933.435535532408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45933.435535532408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45933.435535532408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45933.435535532408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45933.435535532408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45933.435535532408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45933.435535532408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45933.435535532408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45933.435535532408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45933.435535532408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45933.435535532408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45933.435535532408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45933.435535532408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45933.435535532408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45933.435535532408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45933.435535532408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45933.435535532408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45933.435535532408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45933.435535532408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45933.435535532408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45933.435535532408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45933.435535532408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45933.435535532408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45933.435535532408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45933.435535532408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45933.435535532408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45933.435535532408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45933.435535532408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45933.435535532408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45933.435535532408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45933.435535532408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45933.435535532408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45933.435535532408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45933.435535532408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45933.435535532408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45933.435535532408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45933.435535532408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45933.435535532408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45933.435535532408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45933.435535532408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45933.435535532408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45933.435535532408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45933.435535532408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45933.435535532408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45933.435535532408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45933.435535532408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45933.435535532408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45933.435535532408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45933.435535532408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45933.435535532408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45933.435535532408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45933.435535532408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45933.435535532408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45933.435535532408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45933.435535532408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45933.435535532408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45933.435535532408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45933.435535532408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45933.435535532408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45933.435535532408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45933.435535532408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45933.435535532408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45933.435535532408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45933.435535532408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45933.435535532408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45933.435535532408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45933.435535532408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45933.435535532408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45933.435535532408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45933.435535532408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45933.435535532408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45933.435535532408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45933.435535532408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45933.435535532408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45933.435535532408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45933.435535532408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45933.435535532408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45933.435535532408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45933.435535532408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45933.435535532408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45933.435535532408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45933.435535532408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45933.435535532408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45933.435535532408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45933.435535532408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45933.435535532408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45933.435535532408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45933.435535532408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45933.435535532408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45933.435535532408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45933.435535532408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45933.435535532408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45933.435535532408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45933.435535532408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45933.435535532408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45933.435535532408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45933.435535532408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45933.435535532408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45933.435535532408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45933.435535532408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45933.435535532408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45933.435535532408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45933.435535532408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45933.435535532408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45933.435535532408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45933.435535532408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45933.435535532408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45933.435535532408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45933.435535532408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45933.435535532408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45933.435535532408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45933.435535532408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45933.435535532408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45933.435535532408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45933.435535532408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45933.435535532408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45933.435535532408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45933.435535532408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45933.435535532408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45933.435535532408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45933.435535532408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45933.435535532408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45933.435535532408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45933.435535532408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45933.435535532408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45933.435535532408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45933.435535532408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45933.435535532408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45933.435535532408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45933.435535532408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45933.435535532408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45933.435535532408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45933.435535532408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45933.435535532408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45933.435535532408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45933.435535532408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45933.435535532408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45933.435535532408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45933.435535532408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45933.435535532408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45933.435535532408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45933.435535532408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45933.435535532408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45933.435535532408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45933.435535532408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45933.435535532408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45933.435535532408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45933.435535532408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45933.435535532408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45933.435535532408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45933.435535532408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45933.435535532408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45933.435535532408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45933.435535532408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45933.435535532408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45933.435535532408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45933.435535532408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45933.435535532408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45933.435535532408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45933.435535532408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45933.435535532408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45933.435535532408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45933.435535532408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45933.435535532408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45933.435535532408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45933.435535532408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45933.435535532408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45933.435535532408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45933.435535532408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229.95481793981162</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2.5452577546311659</v>
      </c>
      <c r="H3" s="113">
        <v>45930.847372685188</v>
      </c>
      <c r="I3" s="110" t="str">
        <f>IFERROR(VLOOKUP(D3,DB!A:F,6,0),"")</f>
        <v>SCECO</v>
      </c>
      <c r="J3" s="110" t="str">
        <f>IFERROR(VLOOKUP(D3,DB!A:G,7,0),"")</f>
        <v>In progress</v>
      </c>
      <c r="K3" s="115" t="s">
        <v>39061</v>
      </c>
      <c r="L3" s="107" t="str">
        <f>IFERROR(VLOOKUP(D3,DB!A:I,9,0),"")</f>
        <v>Latis</v>
      </c>
    </row>
    <row r="4" spans="1:16" ht="29.25" customHeight="1">
      <c r="A4" s="110" t="s">
        <v>39062</v>
      </c>
      <c r="B4" s="110" t="str">
        <f>IFERROR(VLOOKUP(D4,DB!A:K,11,0),"")</f>
        <v>R4</v>
      </c>
      <c r="C4" s="111">
        <v>1</v>
      </c>
      <c r="D4" s="107" t="s">
        <v>39063</v>
      </c>
      <c r="E4" s="112" t="s">
        <v>38964</v>
      </c>
      <c r="F4" s="113">
        <v>45933.049016203702</v>
      </c>
      <c r="G4" s="114">
        <f ca="1">IFERROR(NOW()-F4,"")</f>
        <v>0.38651932870561723</v>
      </c>
      <c r="H4" s="113">
        <v>45932.794976851852</v>
      </c>
      <c r="I4" s="110" t="str">
        <f>IFERROR(VLOOKUP(D4,DB!A:F,6,0),"")</f>
        <v>SCECO</v>
      </c>
      <c r="J4" s="110" t="str">
        <f>IFERROR(VLOOKUP(D4,DB!A:G,7,0),"")</f>
        <v>Vandalized+Vandalized</v>
      </c>
      <c r="K4" s="115" t="s">
        <v>39064</v>
      </c>
      <c r="L4" s="107" t="str">
        <f>IFERROR(VLOOKUP(D4,DB!A:I,9,0),"")</f>
        <v>Latis</v>
      </c>
    </row>
    <row r="5" spans="1:16" ht="15" customHeight="1">
      <c r="A5" s="110" t="s">
        <v>39065</v>
      </c>
      <c r="B5" s="110" t="str">
        <f>IFERROR(VLOOKUP(D5,DB!A:K,11,0),"")</f>
        <v>R4</v>
      </c>
      <c r="C5" s="111">
        <v>1</v>
      </c>
      <c r="D5" s="107" t="s">
        <v>36353</v>
      </c>
      <c r="E5" s="112" t="s">
        <v>39043</v>
      </c>
      <c r="F5" s="113">
        <v>45933.391493055555</v>
      </c>
      <c r="G5" s="114">
        <f ca="1">IFERROR(NOW()-F5,"")</f>
        <v>4.4042476853064727E-2</v>
      </c>
      <c r="H5" s="113">
        <v>45933.385763888888</v>
      </c>
      <c r="I5" s="110" t="str">
        <f>IFERROR(VLOOKUP(D5,DB!A:F,6,0),"")</f>
        <v>Generator-SG</v>
      </c>
      <c r="J5" s="110" t="str">
        <f>IFERROR(VLOOKUP(D5,DB!A:G,7,0),"")</f>
        <v>No BB Shifted</v>
      </c>
      <c r="K5" s="115" t="s">
        <v>39066</v>
      </c>
      <c r="L5" s="107" t="str">
        <f>IFERROR(VLOOKUP(D5,DB!A:I,9,0),"")</f>
        <v>Latis</v>
      </c>
    </row>
    <row r="6" spans="1:16" ht="15" customHeight="1">
      <c r="A6" s="110"/>
      <c r="B6" s="110" t="str">
        <f>IFERROR(VLOOKUP(D6,DB!A:K,11,0),"")</f>
        <v/>
      </c>
      <c r="C6" s="111"/>
      <c r="D6" s="107"/>
      <c r="E6" s="112"/>
      <c r="F6" s="113"/>
      <c r="G6" s="114">
        <f ca="1">IFERROR(NOW()-F6,"")</f>
        <v>45933.435535532408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45933.435535532408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45933.435535532408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45933.435535532408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45933.435535532408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45933.435535532408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45933.435535532408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45933.435535532408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45933.435535532408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45933.435535532408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45933.435535532408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45933.435535532408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45933.435535532408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45933.435535532408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45933.435535532408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45933.435535532408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45933.435535532408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45933.435535532408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45933.435535532408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45933.435535532408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45933.435535532408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45933.435535532408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45933.435535532408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45933.435535532408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45933.435535532408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45933.435535532408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45933.435535532408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45933.435535532408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45933.435535532408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45933.435535532408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45933.435535532408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45933.435535532408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45933.435535532408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45933.435535532408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45933.435535532408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45933.435535532408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45933.435535532408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45933.435535532408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45933.435535532408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45933.435535532408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45933.435535532408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45933.435535532408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45933.435535532408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45933.435535532408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45933.435535532408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45933.435535532408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45933.435535532408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45933.435535532408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45933.435535532408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45933.435535532408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45933.435535532408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45933.435535532408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45933.435535532408</v>
      </c>
      <c r="H58" s="113"/>
      <c r="I58" s="110" t="str">
        <f>IFERROR(VLOOKUP(D58,DB!A:F,6,0),"")</f>
        <v/>
      </c>
      <c r="J58" s="110" t="str">
        <f>IFERROR(VLOOKUP(D58,DB!A:G,7,0),"")</f>
        <v/>
      </c>
      <c r="K58" s="115"/>
      <c r="L58" s="107"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41.603475347219501</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7.2466582175911753</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37" t="s">
        <v>39071</v>
      </c>
      <c r="E4" s="37"/>
      <c r="F4" s="38"/>
      <c r="G4" s="39">
        <f ca="1">IFERROR(NOW()-F4,"-")</f>
        <v>45933.435535532408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45933.435535532408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45933.435535532408</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45933.435535532408</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45933.435535532408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45933.435535532408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45933.435535532408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45933.435535532408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45933.435535532408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45933.435535532408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45933.435535532408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45933.435535532408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45933.435535532408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45933.435535532408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45933.435535532408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45933.435535532408</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45933.435535532408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45933.435535532408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45933.435535532408</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45933.435535532408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45933.435535532408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45933.435535532408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45933.435535532408</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45933.435535532408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45933.435535532408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45933.435535532408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45933.435535532408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45933.435535532408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45933.435535532408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45933.435535532408</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45933.435535532408</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45933.435535532408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45933.435535532408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45933.435535532408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45933.435535532408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45933.435535532408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45933.435535532408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45933.435535532408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45933.435535532408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45933.435535532408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45933.435535532408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45933.435535532408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45933.435535532408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45933.435535532408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45933.435535532408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45933.435535532408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45933.435535532408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45933.435535532408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45933.435535532408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45933.435535532408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45933.435535532408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45933.435535532408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45933.435535532408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45933.435535532408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45933.435535532408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45933.435535532408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45933.435535532408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45933.435535532408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45933.435535532408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45933.435535532408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45933.435535532408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45933.435535532408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45933.435535532408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45933.435535532408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45933.435535532408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45933.435535532408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45933.435535532408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45933.435535532408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45933.435535532408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45933.435535532408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45933.435535532408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45933.435535532408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45933.435535532408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45933.435535532408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45933.435535532408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45933.435535532408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45933.435535532408</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45933.435535532408</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45933.435535532408</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45933.435535532408</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45933.435535532408</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45933.435535532408</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45933.435535532408</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45933.435535532408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45933.435535532408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45933.435535532408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45933.435535532408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45933.435535532408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45933.435535532408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45933.435535532408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45933.435535532408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45933.435535532408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45933.435535532408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45933.435535532408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45933.435535532408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45933.435535532408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45933.435535532408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45933.435535532408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45933.435535532408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45933.435535532408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45933.435535532408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45933.435535532408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45933.435535532408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45933.435535532408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45933.435535532408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45933.435535532408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45933.435535532408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45933.435535532408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45933.435535532408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45933.435535532408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45933.435535532408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45933.435535532408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45933.435535532408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45933.435535532408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45933.435535532408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45933.435535532408</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45933.435535532408</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45933.435535532408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45933.435535532408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45933.435535532408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45933.435535532408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45933.435535532408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45933.435535532408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45933.435535532408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45933.435535532408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45933.435535532408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45933.435535532408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45933.435535532408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45933.435535532408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45933.435535532408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45933.435535532408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45933.435535532408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45933.435535532408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45933.435535532408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45933.435535532408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45933.435535532408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45933.435535532408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45933.435535532408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45933.435535532408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45933.435535532408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45933.435535532408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45933.435535532408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45933.435535532408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45933.435535532408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45933.435535532408</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45933.435535532408</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45933.435535532408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45933.435535532408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45933.435535532408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45933.435535532408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45933.435535532408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45933.435535532408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45933.435535532408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45933.435535532408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45933.435535532408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45933.435535532408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45933.435535532408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45933.435535532408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45933.435535532408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45933.435535532408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45933.435535532408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45933.435535532408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45933.435535532408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45933.435535532408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45933.435535532408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45933.435535532408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45933.435535532408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45933.435535532408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45933.435535532408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45933.435535532408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45933.435535532408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45933.435535532408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45933.435535532408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45933.435535532408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45933.435535532408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45933.435535532408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45933.435535532408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45933.435535532408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45933.435535532408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45933.435535532408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45933.435535532408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45933.435535532408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45933.435535532408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45933.435535532408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45933.435535532408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45933.435535532408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45933.435535532408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45933.435535532408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45933.435535532408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45933.435535532408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45933.435535532408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45933.435535532408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45933.435535532408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45933.435535532408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45933.435535532408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45933.435535532408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45933.435535532408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45933.435535532408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45933.435535532408</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45933.435535532408</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4.2918202546279645</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6.6626883101853309</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0.61688969907118008</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39073</v>
      </c>
      <c r="F5" s="140">
        <v>45933.122523148151</v>
      </c>
      <c r="G5" s="139">
        <f ca="1">IFERROR(NOW()-F5,"-")</f>
        <v>0.31301238425658084</v>
      </c>
      <c r="H5" s="140">
        <v>45933.215115740742</v>
      </c>
      <c r="I5" s="137" t="str">
        <f>IFERROR(VLOOKUP(D5,DB!A:F,6,0),"")</f>
        <v>SCECO</v>
      </c>
      <c r="J5" s="137" t="str">
        <f>IFERROR(VLOOKUP(D5,DB!A:G,7,0),"")</f>
        <v>Weak</v>
      </c>
      <c r="K5" s="137" t="s">
        <v>39078</v>
      </c>
      <c r="L5" s="137" t="str">
        <f>IFERROR(VLOOKUP(D5,DB!A:I,9,0),"")</f>
        <v>Latis</v>
      </c>
    </row>
    <row r="6" spans="1:16383" ht="31.5" customHeight="1">
      <c r="A6" s="121"/>
      <c r="B6" s="137" t="str">
        <f>IFERROR(VLOOKUP(D6,DB!A:K,11,0),"")</f>
        <v/>
      </c>
      <c r="C6" s="137"/>
      <c r="D6" s="137"/>
      <c r="E6" s="137"/>
      <c r="F6" s="137"/>
      <c r="G6" s="137">
        <f ca="1">IFERROR(NOW()-F6,"-")</f>
        <v>45933.435535532408</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45933.435535532408</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45933.435535532408</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45933.435535532408</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45933.435535532408</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45933.435535532408</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45933.435535532408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45933.435535532408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45933.435535532408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45933.435535532408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45933.435535532408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45933.435535532408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45933.435535532408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45933.435535532408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45933.435535532408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45933.435535532408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45933.435535532408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45933.435535532408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45933.435535532408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45933.435535532408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45933.435535532408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45933.435535532408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45933.435535532408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45933.435535532408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45933.435535532408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45933.435535532408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45933.435535532408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45933.435535532408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45933.435535532408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45933.435535532408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45933.435535532408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45933.435535532408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45933.435535532408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45933.435535532408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45933.435535532408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45933.435535532408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45933.435535532408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45933.435535532408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45933.435535532408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45933.435535532408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45933.435535532408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45933.435535532408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45933.435535532408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45933.435535532408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45933.435535532408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45933.435535532408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45933.435535532408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45933.435535532408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45933.435535532408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45933.435535532408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45933.435535532408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45933.435535532408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45933.435535532408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45933.435535532408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45933.435535532408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45933.435535532408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45933.435535532408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45933.435535532408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45933.435535532408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45933.435535532408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45933.435535532408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45933.435535532408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45933.435535532408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45933.435535532408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45933.435535532408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45933.435535532408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45933.435535532408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45933.435535532408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45933.435535532408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45933.435535532408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45933.435535532408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45933.435535532408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45933.435535532408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45933.435535532408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45933.435535532408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45933.435535532408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45933.435535532408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45933.435535532408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45933.435535532408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45933.435535532408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45933.435535532408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45933.435535532408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45933.435535532408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45933.435535532408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45933.435535532408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45933.435535532408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45933.435535532408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45933.435535532408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45933.435535532408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45933.435535532408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45933.435535532408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45933.435535532408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45933.435535532408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45933.435535532408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45933.435535532408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45933.435535532408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45933.435535532408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45933.435535532408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45933.435535532408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45933.435535532408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45933.435535532408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45933.435535532408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45933.435535532408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45933.435535532408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45933.435535532408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45933.435535532408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45933.435535532408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45933.435535532408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45933.435535532408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45933.435535532408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45933.435535532408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45933.435535532408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45933.435535532408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45933.435535532408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45933.435535532408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45933.435535532408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45933.435535532408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45933.435535532408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45933.435535532408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45933.435535532408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45933.435535532408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45933.435535532408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45933.435535532408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45933.435535532408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45933.435535532408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45933.435535532408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45933.435535532408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45933.435535532408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45933.435535532408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45933.435535532408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45933.435535532408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45933.435535532408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45933.435535532408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45933.435535532408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45933.435535532408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45933.435535532408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45933.435535532408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45933.435535532408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45933.435535532408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45933.435535532408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45933.435535532408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45933.435535532408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45933.435535532408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45933.435535532408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45933.435535532408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45933.435535532408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45933.435535532408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45933.435535532408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45933.435535532408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45933.435535532408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45933.435535532408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45933.435535532408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45933.435535532408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45933.435535532408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45933.435535532408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45933.435535532408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45933.435535532408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45933.435535532408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45933.435535532408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45933.435535532408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45933.435535532408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45933.435535532408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45933.435535532408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45933.435535532408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45933.435535532408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45933.435535532408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45933.435535532408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45933.435535532408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45933.435535532408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45933.435535532408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45933.435535532408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45933.435535532408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45933.435535532408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45933.435535532408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45933.435535532408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45933.435535532408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45933.435535532408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45933.435535532408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45933.435535532408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45933.435535532408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45933.435535532408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45933.435535532408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45933.435535532408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45933.435535532408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45933.435535532408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45933.435535532408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45933.435535532408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45933.435535532408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45933.435535532408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45933.435535532408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45933.435535532408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45933.435535532408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45933.435535532408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45933.435535532408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45933.435535532408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45933.435535532408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45933.435535532408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45933.435535532408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45933.435535532408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45933.435535532408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45933.435535532408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45933.435535532408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45933.435535532408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45933.435535532408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45933.435535532408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45933.435535532408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45933.435535532408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45933.435535532408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45933.435535532408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45933.435535532408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45933.435535532408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45933.435535532408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45933.435535532408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45933.435535532408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45933.435535532408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45933.435535532408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45933.435535532408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45933.435535532408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45933.435535532408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45933.435535532408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45933.435535532408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45933.435535532408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45933.435535532408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45933.435535532408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45933.435535532408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45933.435535532408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45933.435535532408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45933.435535532408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45933.435535532408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45933.435535532408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45933.435535532408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45933.435535532408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45933.435535532408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45933.435535532408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45933.435535532408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45933.435535532408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45933.435535532408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45933.435535532408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45933.435535532408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45933.435535532408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45933.435535532408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45933.435535532408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45933.435535532408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45933.435535532408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45933.435535532408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45933.435535532408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45933.435535532408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45933.435535532408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45933.435535532408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45933.435535532408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45933.435535532408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45933.435535532408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45933.435535532408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45933.435535532408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45933.435535532408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45933.435535532408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45933.435535532408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45933.435535532408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45933.435535532408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45933.435535532408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45933.435535532408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45933.435535532408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45933.435535532408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45933.435535532408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45933.435535532408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45933.435535532408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45933.435535532408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45933.435535532408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45933.435535532408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45933.435535532408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45933.435535532408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45933.435535532408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45933.435535532408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45933.435535532408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45933.435535532408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45933.435535532408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45933.435535532408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45933.435535532408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45933.435535532408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45933.435535532408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45933.435535532408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45933.435535532408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45933.435535532408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45933.435535532408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45933.435535532408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45933.435535532408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45933.435535532408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45933.435535532408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45933.435535532408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45933.435535532408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45933.435535532408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45933.435535532408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45933.435535532408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45933.435535532408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45933.435535532408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45933.435535532408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45933.435535532408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45933.435535532408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45933.435535532408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45933.435535532408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45933.435535532408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45933.435535532408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45933.435535532408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45933.435535532408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45933.435535532408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45933.435535532408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45933.435535532408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45933.435535532408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45933.435535532408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45933.435535532408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45933.435535532408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45933.435535532408</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2025-10-03T07:28:01Z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