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55" documentId="13_ncr:1_{F6CB121F-512D-4AA6-A0C1-0FB36C537598}" xr6:coauthVersionLast="47" xr6:coauthVersionMax="47" xr10:uidLastSave="{A162F8F4-63F2-4DD7-BC99-F2545249242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<sst xmlns="http://schemas.openxmlformats.org/spreadsheetml/2006/main" count="178576" uniqueCount="39072">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</sst>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278.56099918981636</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1.0516701388914953</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0.44888113425986376</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45941.509425115742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45941.509425115742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45941.509425115742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45941.509425115742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45941.509425115742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45941.509425115742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45941.509425115742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45941.509425115742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45941.509425115742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45941.509425115742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45941.509425115742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45941.509425115742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45941.509425115742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45941.509425115742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45941.509425115742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45941.509425115742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45941.509425115742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45941.509425115742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45941.509425115742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45941.509425115742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45941.509425115742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45941.509425115742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45941.509425115742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45941.509425115742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45941.509425115742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45941.509425115742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45941.509425115742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45941.509425115742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45941.509425115742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45941.509425115742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45941.509425115742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45941.509425115742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45941.509425115742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45941.509425115742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45941.509425115742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45941.509425115742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45941.509425115742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45941.509425115742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45941.509425115742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45941.509425115742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45941.509425115742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45941.509425115742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45941.509425115742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45941.509425115742</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45941.509425115742</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45941.509425115742</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00780C2-4FA9-4A3F-B18D-4DA0CD0230F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134.78234178241109</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116.50958715278102</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c r="F5" s="118" t="s">
        <v>39054</v>
      </c>
      <c r="G5" s="119" t="str">
        <f ca="1">IFERROR(NOW()-F5,"-")</f>
        <v>-</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45941.509425115742</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45941.509425115742</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45941.509425115742</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45941.509425115742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45941.509425115742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45941.509425115742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45941.509425115742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45941.509425115742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45941.509425115742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45941.509425115742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45941.509425115742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45941.509425115742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45941.509425115742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45941.509425115742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45941.509425115742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45941.509425115742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45941.509425115742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45941.509425115742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45941.509425115742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45941.509425115742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45941.509425115742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45941.509425115742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45941.509425115742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45941.509425115742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45941.509425115742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45941.509425115742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45941.509425115742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45941.509425115742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45941.509425115742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45941.509425115742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45941.509425115742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45941.509425115742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45941.509425115742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45941.509425115742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45941.509425115742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45941.509425115742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45941.509425115742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45941.509425115742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45941.509425115742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45941.509425115742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45941.509425115742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45941.509425115742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45941.509425115742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45941.509425115742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45941.509425115742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45941.509425115742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45941.509425115742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45941.509425115742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45941.509425115742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45941.509425115742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45941.509425115742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45941.509425115742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45941.509425115742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45941.509425115742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45941.509425115742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45941.509425115742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45941.509425115742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45941.509425115742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45941.509425115742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45941.509425115742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45941.509425115742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45941.509425115742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45941.509425115742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45941.509425115742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45941.509425115742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45941.509425115742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45941.509425115742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45941.509425115742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45941.509425115742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45941.509425115742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45941.509425115742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45941.509425115742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45941.509425115742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45941.509425115742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45941.509425115742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45941.509425115742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45941.509425115742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45941.509425115742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45941.509425115742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45941.509425115742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45941.509425115742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45941.509425115742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45941.509425115742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45941.509425115742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45941.509425115742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45941.509425115742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45941.509425115742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45941.509425115742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45941.509425115742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45941.509425115742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45941.509425115742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45941.509425115742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45941.509425115742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45941.509425115742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45941.509425115742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45941.509425115742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45941.509425115742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45941.509425115742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45941.509425115742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45941.509425115742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45941.509425115742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45941.509425115742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45941.509425115742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45941.509425115742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45941.509425115742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45941.509425115742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45941.509425115742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45941.509425115742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45941.509425115742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45941.509425115742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45941.509425115742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45941.509425115742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45941.509425115742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45941.509425115742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45941.509425115742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45941.509425115742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45941.509425115742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45941.509425115742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45941.509425115742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45941.509425115742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45941.509425115742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45941.509425115742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45941.509425115742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45941.509425115742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45941.509425115742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45941.509425115742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45941.509425115742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45941.509425115742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45941.509425115742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45941.509425115742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45941.509425115742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45941.509425115742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45941.509425115742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45941.509425115742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45941.509425115742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45941.509425115742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45941.509425115742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45941.509425115742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45941.509425115742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45941.509425115742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45941.509425115742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45941.509425115742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45941.509425115742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45941.509425115742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45941.509425115742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45941.509425115742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45941.509425115742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45941.509425115742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45941.509425115742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45941.509425115742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45941.509425115742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45941.509425115742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45941.509425115742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45941.509425115742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45941.509425115742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45941.509425115742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45941.509425115742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45941.509425115742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45941.509425115742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45941.509425115742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45941.509425115742</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45941.509425115742</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45941.509425115742</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45941.509425115742</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45941.509425115742</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8" ca="1" si="0">IFERROR(NOW()-F2,"-")</f>
        <v>45941.509425115742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45941.509425115742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45941.509425115742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45941.509425115742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45941.509425115742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45941.509425115742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45941.509425115742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45941.509425115742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45941.509425115742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45941.509425115742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45941.509425115742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45941.509425115742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45941.509425115742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45941.509425115742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45941.509425115742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45941.509425115742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45941.509425115742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45941.509425115742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45941.509425115742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45941.509425115742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45941.509425115742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45941.509425115742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45941.509425115742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45941.509425115742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45941.509425115742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45941.509425115742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45941.509425115742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45941.509425115742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45941.509425115742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45941.509425115742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45941.509425115742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45941.509425115742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45941.509425115742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45941.509425115742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45941.509425115742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45941.509425115742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45941.509425115742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45941.509425115742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45941.509425115742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45941.509425115742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45941.509425115742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45941.509425115742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45941.509425115742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45941.509425115742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45941.509425115742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45941.509425115742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45941.509425115742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45941.509425115742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45941.509425115742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45941.509425115742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45941.509425115742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45941.509425115742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45941.509425115742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45941.509425115742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45941.509425115742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45941.509425115742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45941.509425115742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45941.509425115742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45941.509425115742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45941.509425115742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45941.509425115742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45941.509425115742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45941.509425115742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45941.509425115742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45941.509425115742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45941.509425115742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45941.509425115742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45941.509425115742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45941.509425115742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45941.509425115742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45941.509425115742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45941.509425115742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45941.509425115742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45941.509425115742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45941.509425115742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45941.509425115742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45941.509425115742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45941.509425115742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45941.509425115742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45941.509425115742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45941.509425115742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45941.509425115742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45941.509425115742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45941.509425115742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45941.509425115742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45941.509425115742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45941.509425115742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45941.509425115742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45941.509425115742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45941.509425115742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45941.509425115742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45941.509425115742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45941.509425115742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45941.509425115742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45941.509425115742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45941.509425115742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45941.509425115742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45941.509425115742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45941.509425115742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45941.509425115742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45941.509425115742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45941.509425115742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45941.509425115742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45941.509425115742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45941.509425115742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45941.509425115742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45941.509425115742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45941.509425115742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45941.509425115742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45941.509425115742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45941.509425115742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45941.509425115742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45941.509425115742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45941.509425115742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45941.509425115742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45941.509425115742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45941.509425115742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45941.509425115742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45941.509425115742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45941.509425115742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45941.509425115742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45941.509425115742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45941.509425115742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45941.509425115742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45941.509425115742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45941.509425115742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45941.509425115742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45941.509425115742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45941.509425115742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45941.509425115742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45941.509425115742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45941.509425115742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45941.509425115742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45941.509425115742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45941.509425115742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45941.509425115742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45941.509425115742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45941.509425115742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45941.509425115742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45941.509425115742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45941.509425115742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45941.509425115742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45941.509425115742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45941.509425115742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45941.509425115742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45941.509425115742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45941.509425115742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45941.509425115742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45941.509425115742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45941.509425115742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45941.509425115742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45941.509425115742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45941.509425115742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45941.509425115742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45941.509425115742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45941.509425115742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45941.509425115742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45941.509425115742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45941.509425115742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45941.509425115742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45941.509425115742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45941.509425115742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45941.509425115742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45941.509425115742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45941.509425115742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45941.509425115742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45941.509425115742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45941.509425115742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45941.509425115742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45941.509425115742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45941.509425115742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45941.509425115742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45941.509425115742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45941.509425115742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45941.509425115742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45941.509425115742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45941.509425115742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45941.509425115742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45941.509425115742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45941.509425115742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45941.509425115742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45941.509425115742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45941.509425115742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45941.509425115742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45941.509425115742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45941.509425115742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45941.509425115742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45941.509425115742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45941.509425115742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45941.509425115742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45941.509425115742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45941.509425115742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45941.509425115742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45941.509425115742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45941.509425115742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45941.509425115742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45941.509425115742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45941.509425115742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45941.509425115742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45941.509425115742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45941.509425115742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45941.509425115742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45941.509425115742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45941.509425115742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45941.509425115742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45941.509425115742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45941.509425115742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45941.509425115742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45941.509425115742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45941.509425115742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45941.509425115742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45941.509425115742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45941.509425115742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45941.509425115742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45941.509425115742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45941.509425115742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45941.509425115742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45941.509425115742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45941.509425115742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45941.509425115742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45941.509425115742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45941.509425115742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45941.509425115742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45941.509425115742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45941.509425115742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45941.509425115742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45941.509425115742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45941.509425115742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45941.509425115742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45941.509425115742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45941.509425115742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45941.509425115742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45941.509425115742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45941.509425115742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45941.509425115742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45941.509425115742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45941.509425115742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45941.509425115742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45941.509425115742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45941.509425115742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45941.509425115742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45941.509425115742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45941.509425115742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45941.509425115742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45941.509425115742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45941.509425115742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45941.509425115742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45941.509425115742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45941.509425115742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45941.509425115742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45941.509425115742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45941.509425115742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45941.509425115742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45941.509425115742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45941.509425115742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45941.509425115742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45941.509425115742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45941.509425115742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45941.509425115742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45941.509425115742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45941.509425115742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45941.509425115742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45941.509425115742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45941.509425115742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45941.509425115742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45941.509425115742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45941.509425115742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45941.509425115742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45941.509425115742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45941.509425115742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45941.509425115742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45941.509425115742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45941.509425115742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45941.509425115742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45941.509425115742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45941.509425115742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45941.509425115742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45941.509425115742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45941.509425115742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45941.509425115742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45941.509425115742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45941.509425115742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45941.509425115742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45941.509425115742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45941.509425115742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45941.509425115742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45941.509425115742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45941.509425115742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45941.509425115742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45941.509425115742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45941.509425115742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45941.509425115742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45941.509425115742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45941.509425115742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45941.509425115742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45941.509425115742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45941.509425115742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45941.509425115742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45941.509425115742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45941.509425115742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45941.509425115742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45941.509425115742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45941.509425115742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45941.509425115742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45941.509425115742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45941.509425115742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45941.509425115742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45941.509425115742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45941.509425115742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45941.509425115742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45941.509425115742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45941.509425115742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45941.509425115742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45941.509425115742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45941.509425115742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45941.509425115742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45941.509425115742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45941.509425115742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45941.509425115742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45941.509425115742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45941.509425115742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45941.509425115742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45941.509425115742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45941.509425115742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45941.509425115742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45941.509425115742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45941.509425115742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45941.509425115742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45941.509425115742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45941.509425115742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45941.509425115742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45941.509425115742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45941.509425115742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45941.509425115742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45941.509425115742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45941.509425115742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45941.509425115742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45941.509425115742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45941.509425115742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45941.509425115742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45941.509425115742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45941.509425115742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45941.509425115742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45941.509425115742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45941.509425115742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45941.509425115742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45941.509425115742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45941.509425115742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45941.509425115742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45941.509425115742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45941.509425115742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45941.509425115742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45941.509425115742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45941.509425115742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45941.509425115742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45941.509425115742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45941.509425115742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45941.509425115742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45941.509425115742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45941.509425115742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45941.509425115742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45941.509425115742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45941.509425115742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45941.509425115742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45941.509425115742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45941.509425115742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45941.509425115742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45941.509425115742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45941.509425115742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45941.509425115742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45941.509425115742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45941.509425115742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45941.509425115742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45941.509425115742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45941.509425115742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45941.509425115742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45941.509425115742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45941.509425115742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45941.509425115742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45941.509425115742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45941.509425115742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45941.509425115742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45941.509425115742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45941.509425115742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45941.509425115742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45941.509425115742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45941.509425115742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45941.509425115742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45941.509425115742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45941.509425115742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45941.509425115742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45941.509425115742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45941.509425115742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45941.509425115742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45941.509425115742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45941.509425115742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45941.509425115742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45941.509425115742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45941.509425115742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45941.509425115742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45941.509425115742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45941.509425115742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45941.509425115742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45941.509425115742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45941.509425115742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45941.509425115742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45941.509425115742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45941.509425115742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45941.509425115742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45941.509425115742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45941.509425115742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45941.509425115742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45941.509425115742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45941.509425115742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45941.509425115742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45941.509425115742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45941.509425115742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45941.509425115742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45941.509425115742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45941.509425115742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45941.509425115742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45941.509425115742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45941.509425115742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45941.509425115742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45941.509425115742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45941.509425115742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45941.509425115742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45941.509425115742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45941.509425115742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45941.509425115742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45941.509425115742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45941.509425115742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45941.509425115742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45941.509425115742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45941.509425115742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45941.509425115742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45941.509425115742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45941.509425115742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45941.509425115742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45941.509425115742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45941.509425115742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45941.509425115742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45941.509425115742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45941.509425115742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45941.509425115742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45941.509425115742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45941.509425115742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45941.509425115742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45941.509425115742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45941.509425115742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45941.509425115742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45941.509425115742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45941.509425115742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45941.509425115742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45941.509425115742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45941.509425115742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45941.509425115742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45941.509425115742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45941.509425115742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45941.509425115742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45941.509425115742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45941.509425115742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45941.509425115742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45941.509425115742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45941.509425115742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45941.509425115742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45941.509425115742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45941.509425115742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45941.509425115742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45941.509425115742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45941.509425115742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45941.509425115742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45941.509425115742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45941.509425115742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45941.509425115742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45941.509425115742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45941.509425115742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45941.509425115742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45941.509425115742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45941.509425115742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45941.509425115742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45941.509425115742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45941.509425115742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45941.509425115742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45941.509425115742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45941.509425115742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45941.509425115742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45941.509425115742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45941.509425115742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45941.509425115742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45941.509425115742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45941.509425115742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45941.509425115742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45941.509425115742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45941.509425115742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45941.509425115742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45941.509425115742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45941.509425115742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45941.509425115742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45941.509425115742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45941.509425115742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45941.509425115742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45941.509425115742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45941.509425115742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45941.509425115742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45941.509425115742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45941.509425115742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45941.509425115742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45941.509425115742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45941.509425115742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45941.509425115742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45941.509425115742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45941.509425115742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45941.509425115742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45941.509425115742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45941.509425115742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45941.509425115742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45941.509425115742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45941.509425115742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45941.509425115742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45941.509425115742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45941.509425115742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45941.509425115742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45941.509425115742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45941.509425115742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45941.509425115742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45941.509425115742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45941.509425115742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45941.509425115742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45941.509425115742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45941.509425115742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45941.509425115742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45941.509425115742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45941.509425115742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45941.509425115742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45941.509425115742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45941.509425115742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45941.509425115742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45941.509425115742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45941.509425115742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45941.509425115742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45941.509425115742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45941.509425115742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45941.509425115742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45941.509425115742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45941.509425115742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45941.509425115742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45941.509425115742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45941.509425115742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45941.509425115742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45941.509425115742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45941.509425115742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45941.509425115742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45941.509425115742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45941.509425115742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45941.509425115742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45941.509425115742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45941.509425115742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45941.509425115742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45941.509425115742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45941.509425115742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45941.509425115742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45941.509425115742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45941.509425115742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45941.509425115742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45941.509425115742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45941.509425115742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45941.509425115742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45941.509425115742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45941.509425115742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45941.509425115742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45941.509425115742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45941.509425115742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45941.509425115742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45941.509425115742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45941.509425115742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45941.509425115742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45941.509425115742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45941.509425115742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45941.509425115742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45941.509425115742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45941.509425115742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45941.509425115742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45941.509425115742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45941.509425115742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45941.509425115742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45941.509425115742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45941.509425115742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45941.509425115742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45941.509425115742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45941.509425115742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45941.509425115742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45941.509425115742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45941.509425115742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45941.509425115742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45941.509425115742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45941.509425115742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45941.509425115742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45941.509425115742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45941.509425115742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45941.509425115742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45941.509425115742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45941.509425115742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45941.509425115742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45941.509425115742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45941.509425115742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45941.509425115742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45941.509425115742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45941.509425115742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45941.509425115742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45941.509425115742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45941.509425115742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45941.509425115742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45941.509425115742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45941.509425115742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45941.509425115742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45941.509425115742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45941.509425115742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45941.509425115742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45941.509425115742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45941.509425115742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45941.509425115742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45941.509425115742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45941.509425115742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45941.509425115742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45941.509425115742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45941.509425115742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45941.509425115742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45941.509425115742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45941.509425115742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45941.509425115742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45941.509425115742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45941.509425115742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45941.509425115742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45941.509425115742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45941.509425115742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45941.509425115742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45941.509425115742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45941.509425115742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45941.509425115742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45941.509425115742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45941.509425115742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45941.509425115742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45941.509425115742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45941.509425115742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45941.509425115742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45941.509425115742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45941.509425115742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45941.509425115742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45941.509425115742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45941.509425115742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45941.509425115742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45941.509425115742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45941.509425115742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45941.509425115742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45941.509425115742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45941.509425115742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45941.509425115742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45941.509425115742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45941.509425115742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45941.509425115742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45941.509425115742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45941.509425115742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45941.509425115742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45941.509425115742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45941.509425115742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45941.509425115742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45941.509425115742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45941.509425115742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45941.509425115742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45941.509425115742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45941.509425115742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45941.509425115742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45941.509425115742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45941.509425115742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45941.509425115742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45941.509425115742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45941.509425115742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45941.509425115742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45941.509425115742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45941.509425115742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45941.509425115742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45941.509425115742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45941.509425115742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45941.509425115742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45941.509425115742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45941.509425115742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45941.509425115742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45941.509425115742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45941.509425115742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45941.509425115742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45941.509425115742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45941.509425115742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45941.509425115742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45941.509425115742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45941.509425115742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45941.509425115742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45941.509425115742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45941.509425115742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45941.509425115742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45941.509425115742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45941.509425115742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45941.509425115742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45941.509425115742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45941.509425115742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45941.509425115742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45941.509425115742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45941.509425115742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45941.509425115742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45941.509425115742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45941.509425115742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45941.509425115742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45941.509425115742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45941.509425115742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45941.509425115742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45941.509425115742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45941.509425115742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45941.509425115742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45941.509425115742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45941.509425115742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45941.509425115742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45941.509425115742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45941.509425115742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45941.509425115742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45941.509425115742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45941.509425115742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45941.509425115742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45941.509425115742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45941.509425115742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45941.509425115742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45941.509425115742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45941.509425115742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45941.509425115742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45941.509425115742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45941.509425115742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45941.509425115742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45941.509425115742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45941.509425115742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45941.509425115742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45941.509425115742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45941.509425115742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45941.509425115742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45941.509425115742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45941.509425115742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45941.509425115742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45941.509425115742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45941.509425115742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45941.509425115742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45941.509425115742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45941.509425115742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45941.509425115742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45941.509425115742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45941.509425115742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45941.509425115742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45941.509425115742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45941.509425115742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45941.509425115742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45941.509425115742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45941.509425115742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45941.509425115742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45941.509425115742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45941.509425115742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45941.509425115742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45941.509425115742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45941.509425115742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45941.509425115742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45941.509425115742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45941.509425115742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45941.509425115742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45941.509425115742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45941.509425115742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45941.509425115742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45941.509425115742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45941.509425115742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45941.509425115742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45941.509425115742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45941.509425115742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45941.509425115742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45941.509425115742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45941.509425115742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45941.509425115742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45941.509425115742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45941.509425115742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45941.509425115742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45941.509425115742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45941.509425115742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45941.509425115742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45941.509425115742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45941.509425115742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45941.509425115742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45941.509425115742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45941.509425115742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45941.509425115742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45941.509425115742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45941.509425115742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45941.509425115742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45941.509425115742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45941.509425115742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45941.509425115742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45941.509425115742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45941.509425115742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45941.509425115742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45941.509425115742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45941.509425115742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45941.509425115742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45941.509425115742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45941.509425115742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45941.509425115742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45941.509425115742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45941.509425115742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45941.509425115742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45941.509425115742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45941.509425115742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45941.509425115742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45941.509425115742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45941.509425115742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45941.509425115742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45941.509425115742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45941.509425115742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45941.509425115742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45941.509425115742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45941.509425115742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45941.509425115742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45941.509425115742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45941.509425115742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45941.509425115742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45941.509425115742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45941.509425115742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45941.509425115742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45941.509425115742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45941.509425115742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45941.509425115742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45941.509425115742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45941.509425115742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45941.509425115742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45941.509425115742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45941.509425115742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45941.509425115742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45941.509425115742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45941.509425115742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45941.509425115742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45941.509425115742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45941.509425115742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45941.509425115742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45941.509425115742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45941.509425115742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45941.509425115742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45941.509425115742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45941.509425115742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45941.509425115742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45941.509425115742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45941.509425115742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45941.509425115742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45941.509425115742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45941.509425115742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45941.509425115742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45941.509425115742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45941.509425115742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45941.509425115742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45941.509425115742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45941.509425115742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45941.509425115742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45941.509425115742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45941.509425115742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45941.509425115742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45941.509425115742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45941.509425115742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45941.509425115742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45941.509425115742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45941.509425115742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45941.509425115742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45941.509425115742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45941.509425115742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45941.509425115742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45941.509425115742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45941.509425115742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45941.509425115742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45941.509425115742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45941.509425115742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45941.509425115742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45941.509425115742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45941.509425115742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45941.509425115742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45941.509425115742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45941.509425115742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45941.509425115742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45941.509425115742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45941.509425115742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45941.509425115742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45941.509425115742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45941.509425115742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45941.509425115742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45941.509425115742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45941.509425115742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45941.509425115742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45941.509425115742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45941.509425115742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45941.509425115742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45941.509425115742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45941.509425115742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45941.509425115742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45941.509425115742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45941.509425115742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45941.509425115742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45941.509425115742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45941.509425115742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45941.509425115742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45941.509425115742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45941.509425115742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45941.509425115742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45941.509425115742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45941.509425115742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45941.509425115742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45941.509425115742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45941.509425115742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45941.509425115742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45941.509425115742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45941.509425115742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45941.509425115742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45941.509425115742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45941.509425115742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45941.509425115742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45941.509425115742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45941.509425115742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45941.509425115742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45941.509425115742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45941.509425115742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45941.509425115742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45941.509425115742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45941.509425115742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45941.509425115742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45941.509425115742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45941.509425115742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45941.509425115742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45941.509425115742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45941.509425115742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45941.509425115742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45941.509425115742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45941.509425115742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45941.509425115742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45941.509425115742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45941.509425115742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45941.509425115742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45941.509425115742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45941.509425115742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45941.509425115742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45941.509425115742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45941.509425115742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45941.509425115742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45941.509425115742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45941.509425115742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45941.509425115742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45941.509425115742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45941.509425115742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45941.509425115742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45941.509425115742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45941.509425115742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45941.509425115742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45941.509425115742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45941.509425115742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45941.509425115742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45941.509425115742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45941.509425115742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45941.509425115742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45941.509425115742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45941.509425115742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45941.509425115742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45941.509425115742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45941.509425115742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45941.509425115742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45941.509425115742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45941.509425115742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45941.509425115742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45941.509425115742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45941.509425115742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45941.509425115742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45941.509425115742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45941.509425115742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45941.509425115742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45941.509425115742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45941.509425115742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45941.509425115742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45941.509425115742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45941.509425115742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45941.509425115742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45941.509425115742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45941.509425115742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45941.509425115742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45941.509425115742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45941.509425115742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45941.509425115742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45941.509425115742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45941.509425115742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45941.509425115742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45941.509425115742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45941.509425115742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45941.509425115742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45941.509425115742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45941.509425115742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45941.509425115742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45941.509425115742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45941.509425115742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45941.509425115742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45941.509425115742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45941.509425115742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45941.509425115742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45941.509425115742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45941.509425115742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45941.509425115742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45941.509425115742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45941.509425115742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45941.509425115742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45941.509425115742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45941.509425115742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45941.509425115742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45941.509425115742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45941.509425115742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45941.509425115742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45941.509425115742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45941.509425115742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45941.509425115742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45941.509425115742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45941.509425115742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45941.509425115742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45941.509425115742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45941.509425115742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45941.509425115742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45941.509425115742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45941.509425115742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45941.509425115742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45941.509425115742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45941.509425115742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45941.509425115742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45941.509425115742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45941.509425115742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45941.509425115742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45941.509425115742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45941.509425115742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45941.509425115742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45941.509425115742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45941.509425115742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45941.509425115742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45941.509425115742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45941.509425115742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45941.509425115742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45941.509425115742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45941.509425115742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45941.509425115742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45941.509425115742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45941.509425115742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45941.509425115742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45941.509425115742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45941.509425115742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45941.509425115742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45941.509425115742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45941.509425115742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45941.509425115742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45941.509425115742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45941.509425115742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45941.509425115742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45941.509425115742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45941.509425115742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45941.509425115742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45941.509425115742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45941.509425115742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45941.509425115742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45941.509425115742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45941.509425115742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45941.509425115742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45941.509425115742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45941.509425115742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45941.509425115742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45941.509425115742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45941.509425115742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45941.509425115742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45941.509425115742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45941.509425115742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45941.509425115742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45941.509425115742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45941.509425115742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45941.509425115742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45941.509425115742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45941.509425115742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45941.509425115742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45941.509425115742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45941.509425115742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45941.509425115742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45941.509425115742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45941.509425115742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45941.509425115742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45941.509425115742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45941.509425115742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45941.509425115742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45941.509425115742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45941.509425115742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45941.509425115742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45941.509425115742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45941.509425115742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45941.509425115742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45941.509425115742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45941.509425115742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45941.509425115742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45941.509425115742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45941.509425115742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45941.509425115742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45941.509425115742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45941.509425115742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45941.509425115742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45941.509425115742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45941.509425115742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45941.509425115742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45941.509425115742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45941.509425115742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45941.509425115742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45941.509425115742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45941.509425115742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45941.509425115742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45941.509425115742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45941.509425115742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45941.509425115742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45941.509425115742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45941.509425115742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45941.509425115742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45941.509425115742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45941.509425115742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45941.509425115742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45941.509425115742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45941.509425115742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45941.509425115742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45941.509425115742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45941.509425115742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45941.509425115742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45941.509425115742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45941.509425115742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45941.509425115742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45941.509425115742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45941.509425115742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45941.509425115742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45941.509425115742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45941.509425115742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45941.509425115742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45941.509425115742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45941.509425115742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45941.509425115742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45941.509425115742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45941.509425115742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45941.509425115742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45941.509425115742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45941.509425115742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45941.509425115742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45941.509425115742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45941.509425115742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45941.509425115742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45941.509425115742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45941.509425115742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45941.509425115742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45941.509425115742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45941.509425115742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45941.509425115742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45941.509425115742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45941.509425115742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45941.509425115742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45941.509425115742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45941.509425115742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45941.509425115742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45941.509425115742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45941.509425115742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45941.509425115742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45941.509425115742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45941.509425115742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45941.509425115742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45941.509425115742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45941.509425115742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45941.509425115742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45941.509425115742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45941.509425115742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45941.509425115742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45941.509425115742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45941.509425115742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45941.509425115742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45941.509425115742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45941.509425115742</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45941.509425115742</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45941.509425115742</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39056</v>
      </c>
      <c r="B2" s="99" t="str">
        <f>IFERROR(VLOOKUP(D2,DB!A:K,11,0),"")</f>
        <v>R4</v>
      </c>
      <c r="C2" s="100">
        <v>1</v>
      </c>
      <c r="D2" s="96" t="s">
        <v>35082</v>
      </c>
      <c r="E2" s="101" t="s">
        <v>38964</v>
      </c>
      <c r="F2" s="102">
        <v>45703.480717592596</v>
      </c>
      <c r="G2" s="103">
        <f ca="1">IFERROR(NOW()-F2,"")</f>
        <v>238.02870717592305</v>
      </c>
      <c r="H2" s="102">
        <v>45703.474768518521</v>
      </c>
      <c r="I2" s="99" t="str">
        <f>IFERROR(VLOOKUP(D2,DB!A:F,6,0),"")</f>
        <v>SCECO</v>
      </c>
      <c r="J2" s="99" t="str">
        <f>IFERROR(VLOOKUP(D2,DB!A:G,7,0),"")</f>
        <v>Dead</v>
      </c>
      <c r="K2" s="104" t="s">
        <v>39057</v>
      </c>
      <c r="L2" s="96" t="str">
        <f>IFERROR(VLOOKUP(D2,DB!A:I,9,0),"")</f>
        <v>Latis</v>
      </c>
    </row>
    <row r="3" spans="1:16" ht="15" customHeight="1">
      <c r="A3" s="124"/>
      <c r="B3" s="124" t="str">
        <f>IFERROR(VLOOKUP(D3,DB!A:K,11,0),"")</f>
        <v/>
      </c>
      <c r="C3" s="125"/>
      <c r="D3" s="126"/>
      <c r="E3" s="101"/>
      <c r="F3" s="128"/>
      <c r="G3" s="129">
        <f ca="1">IFERROR(NOW()-F3,"")</f>
        <v>45941.509425115742</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45941.509425115742</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45941.509425115742</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45941.509425115742</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45941.509425115742</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45941.509425115742</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45941.509425115742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45941.509425115742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45941.509425115742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45941.509425115742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61"/>
      <c r="E13" s="127"/>
      <c r="F13" s="128"/>
      <c r="G13" s="129">
        <f ca="1">IFERROR(NOW()-F13,"")</f>
        <v>45941.509425115742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45941.509425115742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45941.509425115742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45941.509425115742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45941.509425115742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45941.509425115742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45941.509425115742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45941.509425115742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45941.509425115742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45941.509425115742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45941.509425115742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45941.509425115742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45941.509425115742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45941.509425115742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45941.509425115742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45941.509425115742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45941.509425115742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45941.509425115742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45941.509425115742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45941.509425115742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45941.509425115742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45941.509425115742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45941.509425115742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45941.509425115742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45941.509425115742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45941.509425115742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45941.509425115742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45941.509425115742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45941.509425115742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45941.509425115742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45941.509425115742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45941.509425115742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45941.509425115742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45941.509425115742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45941.509425115742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45941.509425115742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45941.509425115742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45941.509425115742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45941.509425115742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45941.509425115742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45941.509425115742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45941.509425115742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45941.509425115742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45941.509425115742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45941.509425115742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45941.509425115742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45941.509425115742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45941.509425115742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45941.509425115742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45941.509425115742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45941.509425115742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45941.509425115742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45941.509425115742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45941.509425115742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45941.509425115742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45941.509425115742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45941.509425115742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45941.509425115742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45941.509425115742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45941.509425115742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45941.509425115742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45941.509425115742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45941.509425115742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45941.509425115742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45941.509425115742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45941.509425115742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45941.509425115742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45941.509425115742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45941.509425115742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45941.509425115742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45941.509425115742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45941.509425115742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45941.509425115742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45941.509425115742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45941.509425115742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45941.509425115742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45941.509425115742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45941.509425115742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45941.509425115742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45941.509425115742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45941.509425115742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45941.509425115742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45941.509425115742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45941.509425115742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45941.509425115742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45941.509425115742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45941.509425115742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45941.509425115742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45941.509425115742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45941.509425115742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45941.509425115742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45941.509425115742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45941.509425115742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45941.509425115742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45941.509425115742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45941.509425115742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45941.509425115742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45941.509425115742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45941.509425115742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45941.509425115742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45941.509425115742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45941.509425115742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45941.509425115742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45941.509425115742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45941.509425115742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45941.509425115742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45941.509425115742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45941.509425115742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45941.509425115742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45941.509425115742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45941.509425115742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45941.509425115742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45941.509425115742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45941.509425115742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45941.509425115742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45941.509425115742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45941.509425115742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45941.509425115742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45941.509425115742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45941.509425115742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45941.509425115742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45941.509425115742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45941.509425115742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45941.509425115742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45941.509425115742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45941.509425115742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45941.509425115742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45941.509425115742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45941.509425115742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45941.509425115742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45941.509425115742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45941.509425115742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45941.509425115742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45941.509425115742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45941.509425115742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45941.509425115742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45941.509425115742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45941.509425115742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45941.509425115742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45941.509425115742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45941.509425115742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45941.509425115742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45941.509425115742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45941.509425115742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45941.509425115742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45941.509425115742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45941.509425115742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45941.509425115742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45941.509425115742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45941.509425115742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45941.509425115742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45941.509425115742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45941.509425115742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45941.509425115742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45941.509425115742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45941.509425115742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45941.509425115742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45941.509425115742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45941.509425115742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45941.509425115742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45941.509425115742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45941.509425115742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45941.509425115742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45941.509425115742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45941.509425115742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45941.509425115742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45941.509425115742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45941.509425115742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45941.509425115742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45941.509425115742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45941.509425115742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45941.509425115742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45941.509425115742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45941.509425115742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45941.509425115742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45941.509425115742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45941.509425115742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45941.509425115742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45941.509425115742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45941.509425115742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45941.509425115742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45941.509425115742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45941.509425115742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45941.509425115742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45941.509425115742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45941.509425115742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45941.509425115742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45941.509425115742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45941.509425115742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45941.509425115742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45941.509425115742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45941.509425115742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45941.509425115742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45941.509425115742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45941.509425115742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45941.509425115742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45941.509425115742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45941.509425115742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45941.509425115742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45941.509425115742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45941.509425115742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45941.509425115742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45941.509425115742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45941.509425115742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45941.509425115742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45941.509425115742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45941.509425115742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45941.509425115742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45941.509425115742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45941.509425115742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45941.509425115742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45941.509425115742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45941.509425115742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45941.509425115742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45941.509425115742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45941.509425115742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45941.509425115742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45941.509425115742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45941.509425115742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45941.509425115742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45941.509425115742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45941.509425115742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45941.509425115742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45941.509425115742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45941.509425115742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45941.509425115742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45941.509425115742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45941.509425115742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45941.509425115742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45941.509425115742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45941.509425115742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45941.509425115742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45941.509425115742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45941.509425115742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45941.509425115742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45941.509425115742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45941.509425115742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45941.509425115742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45941.509425115742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45941.509425115742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45941.509425115742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45941.509425115742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45941.509425115742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45941.509425115742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45941.509425115742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45941.509425115742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45941.509425115742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45941.509425115742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45941.509425115742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45941.509425115742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45941.509425115742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45941.509425115742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45941.509425115742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45941.509425115742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45941.509425115742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45941.509425115742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45941.509425115742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45941.509425115742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45941.509425115742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45941.509425115742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45941.509425115742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45941.509425115742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45941.509425115742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45941.509425115742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45941.509425115742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45941.509425115742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45941.509425115742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45941.509425115742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45941.509425115742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45941.509425115742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45941.509425115742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45941.509425115742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45941.509425115742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45941.509425115742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45941.509425115742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45941.509425115742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45941.509425115742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45941.509425115742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45941.509425115742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45941.509425115742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45941.509425115742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45941.509425115742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45941.509425115742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45941.509425115742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45941.509425115742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45941.509425115742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45941.509425115742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45941.509425115742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45941.509425115742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45941.509425115742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45941.509425115742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45941.509425115742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45941.509425115742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45941.509425115742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45941.509425115742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45941.509425115742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45941.509425115742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45941.509425115742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45941.509425115742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45941.509425115742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45941.509425115742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45941.509425115742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45941.509425115742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45941.509425115742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45941.509425115742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45941.509425115742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45941.509425115742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45941.509425115742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45941.509425115742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45941.509425115742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45941.509425115742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45941.509425115742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45941.509425115742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45941.509425115742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45941.509425115742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45941.509425115742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45941.509425115742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45941.509425115742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45941.509425115742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45941.509425115742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45941.509425115742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45941.509425115742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45941.509425115742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45941.509425115742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45941.509425115742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45941.509425115742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45941.509425115742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45941.509425115742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45941.509425115742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45941.509425115742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45941.509425115742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45941.509425115742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45941.509425115742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45941.509425115742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45941.509425115742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45941.509425115742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45941.509425115742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45941.509425115742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45941.509425115742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45941.509425115742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45941.509425115742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45941.509425115742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45941.509425115742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45941.509425115742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45941.509425115742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45941.509425115742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45941.509425115742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45941.509425115742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45941.509425115742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45941.509425115742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45941.509425115742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45941.509425115742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45941.509425115742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45941.509425115742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45941.509425115742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45941.509425115742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45941.509425115742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45941.509425115742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45941.509425115742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45941.509425115742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45941.509425115742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45941.509425115742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45941.509425115742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45941.509425115742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45941.509425115742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45941.509425115742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45941.509425115742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45941.509425115742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45941.509425115742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45941.509425115742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45941.509425115742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45941.509425115742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45941.509425115742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45941.509425115742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45941.509425115742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45941.509425115742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45941.509425115742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45941.509425115742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45941.509425115742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45941.509425115742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45941.509425115742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45941.509425115742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45941.509425115742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45941.509425115742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45941.509425115742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45941.509425115742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45941.509425115742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45941.509425115742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45941.509425115742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45941.509425115742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45941.509425115742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45941.509425115742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45941.509425115742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45941.509425115742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45941.509425115742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45941.509425115742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45941.509425115742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45941.509425115742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45941.509425115742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45941.509425115742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45941.509425115742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45941.509425115742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45941.509425115742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45941.509425115742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45941.509425115742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45941.509425115742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45941.509425115742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45941.509425115742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45941.509425115742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45941.509425115742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45941.509425115742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45941.509425115742</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45941.509425115742</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45941.509425115742</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45941.509425115742</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45941.509425115742</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45941.509425115742</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3" sqref="D23"/>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2" t="s">
        <v>38953</v>
      </c>
      <c r="B1" s="162" t="s">
        <v>38954</v>
      </c>
      <c r="C1" s="162" t="s">
        <v>38955</v>
      </c>
      <c r="D1" s="162" t="s">
        <v>144</v>
      </c>
      <c r="E1" s="162" t="s">
        <v>38956</v>
      </c>
      <c r="F1" s="163" t="s">
        <v>38957</v>
      </c>
      <c r="G1" s="164" t="s">
        <v>38958</v>
      </c>
      <c r="H1" s="163" t="s">
        <v>38959</v>
      </c>
      <c r="I1" s="162" t="s">
        <v>38960</v>
      </c>
      <c r="J1" s="162" t="s">
        <v>38961</v>
      </c>
      <c r="K1" s="162" t="s">
        <v>38962</v>
      </c>
      <c r="L1" s="162" t="s">
        <v>8</v>
      </c>
      <c r="M1" s="97"/>
    </row>
    <row r="2" spans="1:13" ht="15">
      <c r="A2" s="37" t="s">
        <v>39058</v>
      </c>
      <c r="B2" s="37" t="str">
        <f>IFERROR(VLOOKUP(D2,DB!A:K,11,0),"")</f>
        <v>R5</v>
      </c>
      <c r="C2" s="37">
        <v>3</v>
      </c>
      <c r="D2" s="123" t="s">
        <v>36000</v>
      </c>
      <c r="E2" s="37" t="s">
        <v>38964</v>
      </c>
      <c r="F2" s="38">
        <v>45891.832060185188</v>
      </c>
      <c r="G2" s="155">
        <f ca="1">IFERROR(NOW()-F2,"")</f>
        <v>49.677364583330927</v>
      </c>
      <c r="H2" s="38">
        <v>45891.790393518517</v>
      </c>
      <c r="I2" s="37" t="str">
        <f>IFERROR(VLOOKUP(D2,DB!A:F,6,0),"")</f>
        <v>Generator-SG</v>
      </c>
      <c r="J2" s="37" t="str">
        <f>IFERROR(VLOOKUP(D2,DB!A:G,7,0),"")</f>
        <v>Vandalized</v>
      </c>
      <c r="K2" s="37" t="s">
        <v>39059</v>
      </c>
      <c r="L2" s="37" t="str">
        <f>IFERROR(VLOOKUP(D2,DB!A:I,9,0),"")</f>
        <v>Latis</v>
      </c>
      <c r="M2" s="122"/>
    </row>
    <row r="3" spans="1:13" ht="30.75">
      <c r="A3" s="37" t="s">
        <v>39060</v>
      </c>
      <c r="B3" s="37" t="str">
        <f>IFERROR(VLOOKUP(D3,DB!A:K,11,0),"")</f>
        <v>R5</v>
      </c>
      <c r="C3" s="37">
        <v>1</v>
      </c>
      <c r="D3" s="37" t="s">
        <v>31295</v>
      </c>
      <c r="E3" s="37" t="s">
        <v>38969</v>
      </c>
      <c r="F3" s="38">
        <v>45926.188877314817</v>
      </c>
      <c r="G3" s="155">
        <f t="shared" ref="G3" ca="1" si="0">IFERROR(NOW()-F3,"")</f>
        <v>15.320547453702602</v>
      </c>
      <c r="H3" s="38">
        <v>45926.158159722225</v>
      </c>
      <c r="I3" s="37" t="str">
        <f>IFERROR(VLOOKUP(D3,DB!A:F,6,0),"")</f>
        <v>SCECO</v>
      </c>
      <c r="J3" s="37" t="str">
        <f>IFERROR(VLOOKUP(D3,DB!A:G,7,0),"")</f>
        <v>Good</v>
      </c>
      <c r="K3" s="37" t="s">
        <v>39061</v>
      </c>
      <c r="L3" s="37" t="str">
        <f>IFERROR(VLOOKUP(D3,DB!A:I,9,0),"")</f>
        <v>Latis</v>
      </c>
      <c r="M3" s="122"/>
    </row>
    <row r="4" spans="1:13" ht="15">
      <c r="A4" s="37"/>
      <c r="B4" s="37" t="str">
        <f>IFERROR(VLOOKUP(D4,DB!A:K,11,0),"")</f>
        <v/>
      </c>
      <c r="C4" s="37"/>
      <c r="D4" s="37"/>
      <c r="E4" s="37"/>
      <c r="F4" s="38"/>
      <c r="G4" s="39">
        <f t="shared" ref="G4:G31" ca="1" si="1">IFERROR(NOW()-F4,"")</f>
        <v>45941.509424768519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45941.509424768519</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45941.509424768519</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45941.509424768519</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45941.509424768519</v>
      </c>
      <c r="H8" s="38"/>
      <c r="I8" s="37" t="str">
        <f>IFERROR(VLOOKUP(D8,DB!A:F,6,0),"")</f>
        <v/>
      </c>
      <c r="J8" s="37" t="str">
        <f>IFERROR(VLOOKUP(D8,DB!A:G,7,0),"")</f>
        <v/>
      </c>
      <c r="K8" s="37"/>
      <c r="L8" s="37" t="str">
        <f>IFERROR(VLOOKUP(D8,DB!A:I,9,0),"")</f>
        <v/>
      </c>
    </row>
    <row r="9" spans="1:13" ht="15">
      <c r="A9" s="37"/>
      <c r="B9" s="37" t="str">
        <f>IFERROR(VLOOKUP(D9,DB!A:K,11,0),"")</f>
        <v/>
      </c>
      <c r="C9" s="37"/>
      <c r="D9" s="123"/>
      <c r="E9" s="37"/>
      <c r="F9" s="38"/>
      <c r="G9" s="39">
        <f t="shared" ca="1" si="1"/>
        <v>45941.509424768519</v>
      </c>
      <c r="H9" s="38"/>
      <c r="I9" s="37" t="str">
        <f>IFERROR(VLOOKUP(D9,DB!A:F,6,0),"")</f>
        <v/>
      </c>
      <c r="J9" s="37" t="str">
        <f>IFERROR(VLOOKUP(D9,DB!A:G,7,0),"")</f>
        <v/>
      </c>
      <c r="K9" s="37"/>
      <c r="L9" s="37" t="str">
        <f>IFERROR(VLOOKUP(D9,DB!A:I,9,0),"")</f>
        <v/>
      </c>
    </row>
    <row r="10" spans="1:13" ht="15">
      <c r="A10" s="37"/>
      <c r="B10" s="37" t="str">
        <f>IFERROR(VLOOKUP(D10,DB!A:K,11,0),"")</f>
        <v/>
      </c>
      <c r="C10" s="37"/>
      <c r="D10" s="123"/>
      <c r="E10" s="37"/>
      <c r="F10" s="38"/>
      <c r="G10" s="39">
        <f t="shared" ca="1" si="1"/>
        <v>45941.509424768519</v>
      </c>
      <c r="H10" s="38"/>
      <c r="I10" s="37" t="str">
        <f>IFERROR(VLOOKUP(D10,DB!A:F,6,0),"")</f>
        <v/>
      </c>
      <c r="J10" s="37" t="str">
        <f>IFERROR(VLOOKUP(D10,DB!A:G,7,0),"")</f>
        <v/>
      </c>
      <c r="K10" s="37"/>
      <c r="L10" s="37" t="str">
        <f>IFERROR(VLOOKUP(D10,DB!A:I,9,0),"")</f>
        <v/>
      </c>
    </row>
    <row r="11" spans="1:13" ht="15">
      <c r="A11" s="81"/>
      <c r="B11" s="81" t="str">
        <f>IFERROR(VLOOKUP(D11,DB!A:K,11,0),"")</f>
        <v/>
      </c>
      <c r="C11" s="81"/>
      <c r="D11" s="160"/>
      <c r="E11" s="81"/>
      <c r="F11" s="120"/>
      <c r="G11" s="121">
        <f t="shared" ca="1" si="1"/>
        <v>45941.509424768519</v>
      </c>
      <c r="H11" s="120"/>
      <c r="I11" s="81" t="str">
        <f>IFERROR(VLOOKUP(D11,DB!A:F,6,0),"")</f>
        <v/>
      </c>
      <c r="J11" s="81" t="str">
        <f>IFERROR(VLOOKUP(D11,DB!A:G,7,0),"")</f>
        <v/>
      </c>
      <c r="K11" s="81"/>
      <c r="L11" s="81" t="str">
        <f>IFERROR(VLOOKUP(D11,DB!A:I,9,0),"")</f>
        <v/>
      </c>
    </row>
    <row r="12" spans="1:13" ht="15">
      <c r="A12" s="37"/>
      <c r="B12" s="37" t="str">
        <f>IFERROR(VLOOKUP(D12,DB!A:K,11,0),"")</f>
        <v/>
      </c>
      <c r="C12" s="37"/>
      <c r="D12" s="123"/>
      <c r="E12" s="37"/>
      <c r="F12" s="38"/>
      <c r="G12" s="39">
        <f t="shared" ca="1" si="1"/>
        <v>45941.509424768519</v>
      </c>
      <c r="H12" s="38"/>
      <c r="I12" s="37" t="str">
        <f>IFERROR(VLOOKUP(D12,DB!A:F,6,0),"")</f>
        <v/>
      </c>
      <c r="J12" s="37" t="str">
        <f>IFERROR(VLOOKUP(D12,DB!A:G,7,0),"")</f>
        <v/>
      </c>
      <c r="K12" s="37"/>
      <c r="L12" s="37" t="str">
        <f>IFERROR(VLOOKUP(D12,DB!A:I,9,0),"")</f>
        <v/>
      </c>
    </row>
    <row r="13" spans="1:13" ht="15">
      <c r="A13" s="37"/>
      <c r="B13" s="37" t="str">
        <f>IFERROR(VLOOKUP(D13,DB!A:K,11,0),"")</f>
        <v/>
      </c>
      <c r="C13" s="37"/>
      <c r="D13" s="123"/>
      <c r="E13" s="37"/>
      <c r="F13" s="38"/>
      <c r="G13" s="39">
        <f t="shared" ca="1" si="1"/>
        <v>45941.509424768519</v>
      </c>
      <c r="H13" s="38"/>
      <c r="I13" s="37" t="str">
        <f>IFERROR(VLOOKUP(D13,DB!A:F,6,0),"")</f>
        <v/>
      </c>
      <c r="J13" s="37" t="str">
        <f>IFERROR(VLOOKUP(D13,DB!A:G,7,0),"")</f>
        <v/>
      </c>
      <c r="K13" s="37"/>
      <c r="L13" s="37" t="str">
        <f>IFERROR(VLOOKUP(D13,DB!A:I,9,0),"")</f>
        <v/>
      </c>
    </row>
    <row r="14" spans="1:13" ht="15">
      <c r="A14" s="37"/>
      <c r="B14" s="37" t="str">
        <f>IFERROR(VLOOKUP(D14,DB!A:K,11,0),"")</f>
        <v/>
      </c>
      <c r="C14" s="37"/>
      <c r="D14" s="123"/>
      <c r="E14" s="37"/>
      <c r="F14" s="38"/>
      <c r="G14" s="39">
        <f t="shared" ca="1" si="1"/>
        <v>45941.509424768519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45941.509424768519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45941.509424768519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45941.509424768519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45941.509424768519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45941.509424768519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45941.509424768519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45941.509424768519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45941.509424768519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45941.509424768519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45941.509424768519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45941.509424768519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45941.509424768519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45941.509424768519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45941.509424768519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45941.509424768519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45941.509424768519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45941.509424768519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45941.509424768519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45941.509424768519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45941.509424768519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45941.509424768519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45941.509424768519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45941.509424768519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45941.509424768519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45941.509424768519</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45941.509424768519</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45941.509424768519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45941.509424768519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45941.509424768519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45941.509424768519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45941.509424768519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45941.509424768519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45941.509424768519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45941.509424768519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45941.509424768519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45941.509424768519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45941.509424768519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45941.509424768519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45941.509424768519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45941.509424768519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45941.509424768519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45941.509424768519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45941.509424768519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45941.509424768519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45941.509424768519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45941.509424768519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45941.509424768519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45941.509424768519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45941.509424768519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45941.509424768519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45941.509424768519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45941.509424768519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45941.509424768519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45941.509424768519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45941.509424768519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45941.509424768519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45941.509424768519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45941.509424768519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45941.509424768519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45941.509424768519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45941.509424768519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45941.509424768519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45941.509424768519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45941.509424768519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45941.509424768519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45941.509424768519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45941.509424768519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45941.509424768519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45941.509424768519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45941.509424768519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45941.509424768519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45941.509424768519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45941.509424768519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45941.509424768519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45941.509424768519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45941.509424768519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45941.509424768519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45941.509424768519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45941.509424768519</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45941.509424768519</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3" ht="15"/>
    <row r="1374" ht="15"/>
    <row r="1375"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39062</v>
      </c>
      <c r="B2" s="146" t="s">
        <v>5398</v>
      </c>
      <c r="C2" s="145">
        <v>1</v>
      </c>
      <c r="D2" s="146" t="s">
        <v>34463</v>
      </c>
      <c r="E2" s="145" t="s">
        <v>39063</v>
      </c>
      <c r="F2" s="147">
        <v>45926.772847222222</v>
      </c>
      <c r="G2" s="148">
        <f ca="1">IFERROR(NOW()-F2,"-")</f>
        <v>14.736577546296758</v>
      </c>
      <c r="H2" s="149">
        <v>45927.449074074102</v>
      </c>
      <c r="I2" s="146" t="str">
        <f>IFERROR(VLOOKUP(D2,DB!A:F,6,0),"")</f>
        <v>SCECO</v>
      </c>
      <c r="J2" s="146" t="str">
        <f>IFERROR(VLOOKUP(D2,DB!A:G,7,0),"")</f>
        <v>Weak</v>
      </c>
      <c r="K2" s="145" t="s">
        <v>39064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39065</v>
      </c>
      <c r="B3" s="146" t="str">
        <f>IFERROR(VLOOKUP(D3,DB!A:K,11,0),"")</f>
        <v>R6</v>
      </c>
      <c r="C3" s="145">
        <v>1</v>
      </c>
      <c r="D3" s="146" t="s">
        <v>34282</v>
      </c>
      <c r="E3" s="145" t="s">
        <v>38964</v>
      </c>
      <c r="F3" s="149">
        <v>45939.529062499998</v>
      </c>
      <c r="G3" s="148">
        <f ca="1">IFERROR(NOW()-F3,"-")</f>
        <v>1.9803622685212758</v>
      </c>
      <c r="H3" s="149">
        <v>45927.987534722219</v>
      </c>
      <c r="I3" s="146" t="str">
        <f>IFERROR(VLOOKUP(D3,DB!A:F,6,0),"")</f>
        <v>SCECO</v>
      </c>
      <c r="J3" s="146" t="str">
        <f>IFERROR(VLOOKUP(D3,DB!A:G,7,0),"")</f>
        <v>Vandalized</v>
      </c>
      <c r="K3" s="145" t="s">
        <v>39066</v>
      </c>
      <c r="L3" s="146" t="str">
        <f>IFERROR(VLOOKUP(D3,DB!A:I,9,0),"")</f>
        <v>Latis</v>
      </c>
    </row>
    <row r="4" spans="1:16383" ht="31.5" customHeight="1">
      <c r="A4" s="145" t="s">
        <v>39067</v>
      </c>
      <c r="B4" s="146" t="s">
        <v>5398</v>
      </c>
      <c r="C4" s="145">
        <v>1</v>
      </c>
      <c r="D4" s="146" t="s">
        <v>32861</v>
      </c>
      <c r="E4" s="145" t="s">
        <v>39063</v>
      </c>
      <c r="F4" s="147">
        <v>45933.880972222221</v>
      </c>
      <c r="G4" s="148">
        <f ca="1">IFERROR(NOW()-F4,"-")</f>
        <v>7.6284525462979218</v>
      </c>
      <c r="H4" s="149">
        <v>45929.455266203702</v>
      </c>
      <c r="I4" s="146" t="str">
        <f>IFERROR(VLOOKUP(D4,DB!A:F,6,0),"")</f>
        <v>SCECO</v>
      </c>
      <c r="J4" s="146" t="str">
        <f>IFERROR(VLOOKUP(D4,DB!A:G,7,0),"")</f>
        <v>In progress</v>
      </c>
      <c r="K4" s="145" t="s">
        <v>39068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39069</v>
      </c>
      <c r="B5" s="146" t="s">
        <v>5398</v>
      </c>
      <c r="C5" s="145">
        <v>1</v>
      </c>
      <c r="D5" s="146" t="s">
        <v>33408</v>
      </c>
      <c r="E5" s="145" t="s">
        <v>38964</v>
      </c>
      <c r="F5" s="147">
        <v>45941.023958333331</v>
      </c>
      <c r="G5" s="148">
        <f ca="1">IFERROR(NOW()-F5,"-")</f>
        <v>0.48546643518784549</v>
      </c>
      <c r="H5" s="149">
        <v>45934.470231481479</v>
      </c>
      <c r="I5" s="146" t="str">
        <f>IFERROR(VLOOKUP(D5,DB!A:F,6,0),"")</f>
        <v>SCECO</v>
      </c>
      <c r="J5" s="146" t="str">
        <f>IFERROR(VLOOKUP(D5,DB!A:G,7,0),"")</f>
        <v>Dead</v>
      </c>
      <c r="K5" s="145" t="s">
        <v>39068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39070</v>
      </c>
      <c r="B6" s="106" t="str">
        <f>IFERROR(VLOOKUP(D6,DB!A:K,11,0),"")</f>
        <v>R6</v>
      </c>
      <c r="C6" s="108">
        <v>1</v>
      </c>
      <c r="D6" s="106" t="s">
        <v>33511</v>
      </c>
      <c r="E6" s="153" t="s">
        <v>38964</v>
      </c>
      <c r="F6" s="110">
        <v>45941.367303240739</v>
      </c>
      <c r="G6" s="78">
        <f ca="1">IFERROR(NOW()-F6,"-")</f>
        <v>0.14212152778054588</v>
      </c>
      <c r="H6" s="110">
        <v>45941.355104166665</v>
      </c>
      <c r="I6" s="106" t="str">
        <f>IFERROR(VLOOKUP(D6,DB!A:F,6,0),"")</f>
        <v>SCECO</v>
      </c>
      <c r="J6" s="105" t="str">
        <f>IFERROR(VLOOKUP(D6,DB!A:G,7,0),"")</f>
        <v>Dead</v>
      </c>
      <c r="K6" s="111" t="s">
        <v>39071</v>
      </c>
      <c r="L6" s="112" t="str">
        <f>IFERROR(VLOOKUP(D6,DB!A:I,9,0),"")</f>
        <v>Latis</v>
      </c>
    </row>
    <row r="7" spans="1:16383" ht="31.5" customHeight="1">
      <c r="A7" s="107"/>
      <c r="B7" s="106" t="str">
        <f>IFERROR(VLOOKUP(D7,DB!A:K,11,0),"")</f>
        <v/>
      </c>
      <c r="C7" s="108"/>
      <c r="D7" s="158"/>
      <c r="E7" s="109"/>
      <c r="F7" s="110"/>
      <c r="G7" s="78">
        <f ca="1">IFERROR(NOW()-F7,"-")</f>
        <v>45941.509424768519</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45941.509424768519</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45941.509424768519</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45941.509424768519</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45941.509424768519</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45941.509424768519</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45941.509424768519</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45941.509424768519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45941.509424768519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45941.509424768519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45941.509424768519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45941.509424768519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45941.509424768519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45941.509424768519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45941.509424768519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45941.509424768519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45941.509424768519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45941.509424768519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45941.509424768519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45941.509424768519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45941.509424768519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45941.509424768519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45941.509424768519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45941.509424768519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45941.509424768519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45941.509424768519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45941.509424768519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45941.509424768519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45941.509424768519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45941.509424768519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45941.509424768519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45941.509424768519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45941.509424768519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45941.509424768519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45941.509424768519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45941.509424768519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45941.509424768519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45941.509424768519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45941.509424768519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45941.509424768519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45941.509424768519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45941.509424768519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45941.509424768519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45941.509424768519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45941.509424768519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45941.509424768519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45941.509424768519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45941.509424768519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45941.509424768519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45941.509424768519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45941.509424768519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45941.509424768519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45941.509424768519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45941.509424768519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45941.509424768519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45941.509424768519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45941.509424768519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45941.509424768519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45941.509424768519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45941.509424768519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45941.509424768519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45941.509424768519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45941.509424768519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45941.509424768519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45941.509424768519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45941.509424768519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45941.509424768519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45941.509424768519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45941.509424768519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45941.509424768519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45941.509424768519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45941.509424768519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45941.509424768519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45941.509424768519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45941.509424768519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45941.509424768519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45941.509424768519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45941.509424768519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45941.509424768519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45941.509424768519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45941.509424768519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45941.509424768519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45941.509424768519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45941.509424768519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45941.509424768519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45941.509424768519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45941.509424768519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45941.509424768519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45941.509424768519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45941.509424768519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45941.509424768519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45941.509424768519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45941.509424768519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45941.509424768519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45941.509424768519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45941.509424768519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45941.509424768519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45941.509424768519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45941.509424768519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45941.509424768519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45941.509424768519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45941.509424768519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45941.509424768519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45941.509424768519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45941.509424768519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45941.509424768519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45941.509424768519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45941.509424768519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45941.509424768519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45941.509424768519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45941.509424768519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45941.509424768519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45941.509424768519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45941.509424768519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45941.509424768519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45941.509424768519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45941.509424768519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45941.509424768519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45941.509424768519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45941.509424768519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45941.509424768519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45941.509424768519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45941.509424768519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45941.509424768519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45941.509424768519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45941.509424768519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45941.509424768519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45941.509424768519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45941.509424768519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45941.509424768519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45941.509424768519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45941.509424768519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45941.509424768519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45941.509424768519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45941.509424768519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45941.509424768519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45941.509424768519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45941.509424768519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45941.509424768519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45941.509424768519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45941.509424768519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45941.509424768519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45941.509424768519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45941.509424768519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45941.509424768519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45941.509424768519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45941.509424768519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45941.509424768519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45941.509424768519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45941.509424768519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45941.509424768519</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45941.509424768519</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45941.509424768519</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45941.509424768519</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45941.509424768519</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45941.509424768519</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45941.509424768519</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45941.509424768519</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45941.509424768519</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45941.509424768519</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45941.509424768519</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45941.509424768519</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45941.509424768519</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2025-10-11T09:14:26Z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